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14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<sst xmlns="http://schemas.openxmlformats.org/spreadsheetml/2006/main" count="949" uniqueCount="193">
  <si>
    <t>Humanities International Complete</t>
  </si>
  <si>
    <t>Literary Reference Center Plus</t>
  </si>
  <si>
    <t>SocINDEX with Full Text</t>
  </si>
  <si>
    <t>Political Science Complete</t>
  </si>
  <si>
    <t>PsycINFO</t>
  </si>
  <si>
    <t>PsycARTICLES</t>
  </si>
  <si>
    <t>MLA International Bibliography</t>
  </si>
  <si>
    <t>Katowice</t>
  </si>
  <si>
    <t>Akademia Wychowania Fizycznego w Katowicach</t>
  </si>
  <si>
    <t>Śląski Uniwersytet Medyczny</t>
  </si>
  <si>
    <t>DynaMed</t>
  </si>
  <si>
    <t>GeoRef</t>
  </si>
  <si>
    <t xml:space="preserve">PsycARTICLES </t>
  </si>
  <si>
    <t>Uniwersytet Ekonomiczny w Krakowie</t>
  </si>
  <si>
    <t>Environment Complete</t>
  </si>
  <si>
    <t>PsycBOOKS</t>
  </si>
  <si>
    <t>PsycCRITIQUES</t>
  </si>
  <si>
    <t>PsycEXTRA</t>
  </si>
  <si>
    <t>PSYNDEX</t>
  </si>
  <si>
    <t>Historical Abstracts with Full Text</t>
  </si>
  <si>
    <t>Łódź</t>
  </si>
  <si>
    <t>World Textiles</t>
  </si>
  <si>
    <t>Lublin</t>
  </si>
  <si>
    <t>Literary Reference Center</t>
  </si>
  <si>
    <t>SocIndex with Full Text</t>
  </si>
  <si>
    <t xml:space="preserve">The Philosopher's Index </t>
  </si>
  <si>
    <t>Uniwersytet Medyczny w Lublinie</t>
  </si>
  <si>
    <t>Katolicki Uniwersytet Lubelski Jana Pawla II</t>
  </si>
  <si>
    <t>ATLA Religion Database with ATLA Serials</t>
  </si>
  <si>
    <t xml:space="preserve">Uniwersytet Opolski </t>
  </si>
  <si>
    <t>Opole</t>
  </si>
  <si>
    <t xml:space="preserve">ATLA Religion Database </t>
  </si>
  <si>
    <t>Uniwersytet im. A.Mickiewicza w Poznaniu</t>
  </si>
  <si>
    <t>Uniwersytet Medyczny w Poznaniu</t>
  </si>
  <si>
    <t xml:space="preserve">CINAHL  </t>
  </si>
  <si>
    <t>International Pharmaceutical Abstracts</t>
  </si>
  <si>
    <t>Uniwersytet Ekonomiczny w Poznaniu</t>
  </si>
  <si>
    <t>EconLit with Full Text</t>
  </si>
  <si>
    <t>Szczecin</t>
  </si>
  <si>
    <t>Akademia Pedagogiki Specjalnej im. Marii Grzegorzewskiej </t>
  </si>
  <si>
    <t>Warszawa</t>
  </si>
  <si>
    <t>ATLA Religion Database with ATLASerials</t>
  </si>
  <si>
    <t>The Philosopher's Index</t>
  </si>
  <si>
    <t>Uniwersytet Warszawski</t>
  </si>
  <si>
    <t>SMART Imagebase</t>
  </si>
  <si>
    <t>Mental Measurements Yearbook with Tests in Print</t>
  </si>
  <si>
    <t>Wrocław</t>
  </si>
  <si>
    <t>Toruń</t>
  </si>
  <si>
    <t>Poznań</t>
  </si>
  <si>
    <t>Oświęcim</t>
  </si>
  <si>
    <t>Kraków</t>
  </si>
  <si>
    <t>Gdańsk</t>
  </si>
  <si>
    <t>Bielsko-Biała</t>
  </si>
  <si>
    <t>Białystok</t>
  </si>
  <si>
    <t>czasopisma naukowe</t>
  </si>
  <si>
    <t>pozostałe czasopisma</t>
  </si>
  <si>
    <t>kolekcje mater. konferencyjnych</t>
  </si>
  <si>
    <t>książki, monografie, encyklopedie</t>
  </si>
  <si>
    <t>raporty</t>
  </si>
  <si>
    <t>gazety</t>
  </si>
  <si>
    <t>dokumenty robocze</t>
  </si>
  <si>
    <t xml:space="preserve">dokumenty robocze </t>
  </si>
  <si>
    <t>rozdziały książek</t>
  </si>
  <si>
    <t>artykuły z Research Starters</t>
  </si>
  <si>
    <t>opisy testów psychologicznych</t>
  </si>
  <si>
    <t>streszczenia książek</t>
  </si>
  <si>
    <t>Uniwersytet w Białymstoku  </t>
  </si>
  <si>
    <t>Akademia Techniczno-Humanistyczna w Bielsku-Białej</t>
  </si>
  <si>
    <t>Akademia Wychowania Fizycznego i Sportu w Gdańsku</t>
  </si>
  <si>
    <t>Gdański Uniwersytet Medyczny  </t>
  </si>
  <si>
    <t>Uniwersytet Gdański</t>
  </si>
  <si>
    <t>Petroleum Abstracts TULSA Database</t>
  </si>
  <si>
    <t>Uniwersytet Jagielloński w Krakowie</t>
  </si>
  <si>
    <t>MEDLINE Complete</t>
  </si>
  <si>
    <t>Uniwersytet Śląski w Katowicach</t>
  </si>
  <si>
    <t>Uniwersytet Szczeciński</t>
  </si>
  <si>
    <t xml:space="preserve">Uniwersytet Kardynała St. Wyszyńskiego </t>
  </si>
  <si>
    <t>Uniwersytet Ekonomiczny we Wrocławiu</t>
  </si>
  <si>
    <t xml:space="preserve">Uniwersytet Medyczny we Wrocławiu </t>
  </si>
  <si>
    <t>Politechnika Wrocławska</t>
  </si>
  <si>
    <t xml:space="preserve">Uniwersytet Wrocławski </t>
  </si>
  <si>
    <t>Bydgoszcz</t>
  </si>
  <si>
    <t>Uniwersytet Kazimierza Wielkiego w Bydgoszczy</t>
  </si>
  <si>
    <t>Pakiet 15 baz EBSCO - licencja krajowa</t>
  </si>
  <si>
    <t>Politechnika Białostocka</t>
  </si>
  <si>
    <t>Legal Source</t>
  </si>
  <si>
    <t>PyscTESTS</t>
  </si>
  <si>
    <t>Polska Akademia Nauk - Biblioteka Gdańska</t>
  </si>
  <si>
    <t>Philosoper's Index</t>
  </si>
  <si>
    <t>PsycTESTS</t>
  </si>
  <si>
    <t>testy psychologiczne</t>
  </si>
  <si>
    <t>Politechnika Krakowska</t>
  </si>
  <si>
    <t>Warszawski Uniwersytet Medyczny</t>
  </si>
  <si>
    <t>Humanities Source</t>
  </si>
  <si>
    <t>opisy przypadków klinicznych</t>
  </si>
  <si>
    <t>opisy przypadków klinicznych</t>
  </si>
  <si>
    <t>analizy typu SWOT</t>
  </si>
  <si>
    <t>Akademia Morska w Gdyni</t>
  </si>
  <si>
    <t>Gdynia</t>
  </si>
  <si>
    <t xml:space="preserve">Uniwersytet Papieski Jana Pawła II </t>
  </si>
  <si>
    <t>L'Année Philologique</t>
  </si>
  <si>
    <t>CINAHL Complete</t>
  </si>
  <si>
    <t>Rzeszów</t>
  </si>
  <si>
    <t>Uniwersytet Rzeszowski</t>
  </si>
  <si>
    <t>Uniwersytet Mikołaja Kopernika w Toruniu</t>
  </si>
  <si>
    <t>Education Source</t>
  </si>
  <si>
    <t xml:space="preserve">MEDLINE Complete </t>
  </si>
  <si>
    <t>Uniwersytet Medyczny w Białymstoku</t>
  </si>
  <si>
    <t>Politechnika Gdańska</t>
  </si>
  <si>
    <t>Akademia Muzyczna w Poznaniu</t>
  </si>
  <si>
    <t xml:space="preserve">Poznań </t>
  </si>
  <si>
    <t>RILM Abstracts of Music Literature</t>
  </si>
  <si>
    <t>eBook Academic Collection</t>
  </si>
  <si>
    <t>Uniwersytet Warmińsko-Mazurski</t>
  </si>
  <si>
    <t xml:space="preserve">Olsztyn </t>
  </si>
  <si>
    <t>Collegium Da Vinci</t>
  </si>
  <si>
    <t>SWPS Uniwersytet Humanistycznospołeczny</t>
  </si>
  <si>
    <t xml:space="preserve">eBook Academic Collection </t>
  </si>
  <si>
    <t>Wyższa Szkoła Biznesu w Dąbrowie Górniczej</t>
  </si>
  <si>
    <t>Uniwersytet Przyrodniczy we Wrocławiu</t>
  </si>
  <si>
    <t>Centrum Medyczne Kształcenia Podyplomowego w Warszawie</t>
  </si>
  <si>
    <t>Applied Science &amp; Technology Source</t>
  </si>
  <si>
    <t xml:space="preserve">Environment Complete </t>
  </si>
  <si>
    <t xml:space="preserve">Food Science Source </t>
  </si>
  <si>
    <t>Wyższa Szkoła Ekonomii i Innowacji w Lublinie</t>
  </si>
  <si>
    <t>Kolegium Europejskie w Natolinie</t>
  </si>
  <si>
    <t>Państwowa Wyższa Szkoła Zawodowa w Kaliszu</t>
  </si>
  <si>
    <t>Collegium Medicum UMK</t>
  </si>
  <si>
    <t>Politechnika Lubelska</t>
  </si>
  <si>
    <t>Kalisz</t>
  </si>
  <si>
    <t>Dąbrowa Górnicza</t>
  </si>
  <si>
    <t>Pomorski Uniwersytet Medyczny</t>
  </si>
  <si>
    <t>Dentistry &amp; Oral Sciences Source</t>
  </si>
  <si>
    <t>Art &amp; Architecture Source</t>
  </si>
  <si>
    <t>Główny Instytut Górnictwa</t>
  </si>
  <si>
    <t>Instytut Medycyny Pracy im. prof. J. Nofera </t>
  </si>
  <si>
    <t>TOXINZ</t>
  </si>
  <si>
    <t>Uniwersytet Marii Curie-Skłodowskiej</t>
  </si>
  <si>
    <t>Akademia Sztuk Pieknych</t>
  </si>
  <si>
    <t>Akademia Muzyczna we Wrocławiu</t>
  </si>
  <si>
    <t>RILM Abstracts of Music Literature with Full Text</t>
  </si>
  <si>
    <t>Akademia Wychowania Fizycznego w Krakowie</t>
  </si>
  <si>
    <t>Akademia Wychowania Fizycznego w Poznaniu</t>
  </si>
  <si>
    <t>Akademia Wychowania Fizycznego w Warszawie</t>
  </si>
  <si>
    <t>Akademia Wychowania Fizycznego we Wrocławiu</t>
  </si>
  <si>
    <t>Akademia Górniczo-Hutnicza w Krakowie</t>
  </si>
  <si>
    <t>Krakowska Akademia im A. Frycza-Modrzewskiego</t>
  </si>
  <si>
    <t xml:space="preserve">Uniwersytet Łódzki </t>
  </si>
  <si>
    <t>Uniwersytet Medyczny w Łodzi </t>
  </si>
  <si>
    <t>Politechnika Łódzka</t>
  </si>
  <si>
    <t>Państwowa Wyższa Szkoła Zawodowa w Oświęcimiu</t>
  </si>
  <si>
    <t>Papieski Wydział Teologiczny we Wrocławiu</t>
  </si>
  <si>
    <t>Wyższa Szkoła Oficerska Wojsk Lądowych im. gen. T. Kościuszki</t>
  </si>
  <si>
    <t xml:space="preserve">Wyższa Szkoła Fizjoterapii we Wrocławiu </t>
  </si>
  <si>
    <t>SPORTDiscus with Full Text</t>
  </si>
  <si>
    <t>Communication Source</t>
  </si>
  <si>
    <t>Communication &amp; Mass Media Complete</t>
  </si>
  <si>
    <t>Hospitality &amp; Tourism Complete</t>
  </si>
  <si>
    <t>DynaMed PLUS</t>
  </si>
  <si>
    <t>Energy &amp; Power Source</t>
  </si>
  <si>
    <t>Applied Sciences &amp; Technology Source</t>
  </si>
  <si>
    <t>Film &amp; Television Literature Index with Full Text</t>
  </si>
  <si>
    <t>Art. &amp; Architecture Source</t>
  </si>
  <si>
    <t>Shock &amp; Vibration Digest</t>
  </si>
  <si>
    <t>International Security &amp; Counter Terrorism Ref Center</t>
  </si>
  <si>
    <t>MEDLINE with Full Text</t>
  </si>
  <si>
    <t>Research Starters - Sociology</t>
  </si>
  <si>
    <t>Instytut Maszyn Przepływowych PAN w Gdańsku</t>
  </si>
  <si>
    <r>
      <t>RILM Abstracts of Music Literature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with Full Text</t>
    </r>
  </si>
  <si>
    <t>Philosopher's Index</t>
  </si>
  <si>
    <t>Instytut Centrum Zdrowia Matki Polki</t>
  </si>
  <si>
    <t>Głowna Biblioteka Lekarska im. St. Konopki w  Warszawie</t>
  </si>
  <si>
    <t>Instytut Ochrony Środowiska - Państwowy Instytut Badawczy</t>
  </si>
  <si>
    <t>Instytut Badań Literackich PAN</t>
  </si>
  <si>
    <t>Instytut Biologii Doświadczalnej PAN w Warszawie</t>
  </si>
  <si>
    <t>Instytut Pomnik Centrum Zdrowia Dziecka</t>
  </si>
  <si>
    <t>Instytut Psychiatrii i Neurologii w Warszawie</t>
  </si>
  <si>
    <t>Instytut Psychologii PAN</t>
  </si>
  <si>
    <t>Instytut Sportu w Warszawie</t>
  </si>
  <si>
    <t>Instytut Sztuki PAN w Warszawie</t>
  </si>
  <si>
    <t>International Bibliography of Theatre &amp; Dance with Full Text</t>
  </si>
  <si>
    <t>RISM Series A/II: Music Manuscripts after 1600</t>
  </si>
  <si>
    <t>RIPM Retrospective Index to Music Periodicals</t>
  </si>
  <si>
    <t>Polski Instytut Spraw Międzynarodowych</t>
  </si>
  <si>
    <t>Wojskowy Instytut Medyczny</t>
  </si>
  <si>
    <t>GIDEON</t>
  </si>
  <si>
    <t>Jednostki w układzie alfabetycznym (w obrębie miasta)</t>
  </si>
  <si>
    <t>miasto</t>
  </si>
  <si>
    <t>rodzaj źródła</t>
  </si>
  <si>
    <t>bazy danych EBSCO</t>
  </si>
  <si>
    <t>liczba tytułów unikatowych 
w dodatkowo zamawianych bazach (bez licencji krajowej)</t>
  </si>
  <si>
    <t>łączna liczba tytułów unikatowych 
(z licencją krajową)</t>
  </si>
  <si>
    <t>Avery Index to Architectural Periodicals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</si>
</sst>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-* #,##0.0\ &quot;zł&quot;_-;\-* #,##0.0\ &quot;zł&quot;_-;_-* &quot;-&quot;??\ &quot;zł&quot;_-;_-@_-"/>
    <numFmt numFmtId="190" formatCode="_-* #,##0\ &quot;zł&quot;_-;\-* #,##0\ &quot;zł&quot;_-;_-* &quot;-&quot;??\ &quot;zł&quot;_-;_-@_-"/>
    <numFmt numFmtId="191" formatCode="[$-415]d\ mmmm\ yyyy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center" wrapText="1"/>
    </xf>
    <xf numFmtId="14" fontId="0" fillId="8" borderId="0" xfId="0" applyNumberFormat="1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0" borderId="0" xfId="0" applyAlignment="1">
      <alignment vertical="top"/>
    </xf>
    <xf numFmtId="14" fontId="0" fillId="8" borderId="0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0" fillId="8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8" borderId="13" xfId="0" applyFont="1" applyFill="1" applyBorder="1" applyAlignment="1">
      <alignment vertical="top"/>
    </xf>
    <xf numFmtId="14" fontId="0" fillId="8" borderId="14" xfId="0" applyNumberFormat="1" applyFont="1" applyFill="1" applyBorder="1" applyAlignment="1">
      <alignment horizontal="left" vertical="top" shrinkToFit="1"/>
    </xf>
    <xf numFmtId="0" fontId="0" fillId="8" borderId="14" xfId="0" applyFont="1" applyFill="1" applyBorder="1" applyAlignment="1">
      <alignment horizontal="center"/>
    </xf>
    <xf numFmtId="0" fontId="1" fillId="8" borderId="0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8" borderId="0" xfId="0" applyFont="1" applyFill="1" applyBorder="1" applyAlignment="1">
      <alignment shrinkToFit="1"/>
    </xf>
    <xf numFmtId="0" fontId="1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shrinkToFit="1"/>
    </xf>
    <xf numFmtId="0" fontId="1" fillId="8" borderId="14" xfId="0" applyFont="1" applyFill="1" applyBorder="1" applyAlignment="1">
      <alignment shrinkToFi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shrinkToFit="1"/>
    </xf>
    <xf numFmtId="183" fontId="0" fillId="0" borderId="0" xfId="42" applyNumberFormat="1" applyFont="1" applyAlignment="1">
      <alignment horizontal="right"/>
    </xf>
    <xf numFmtId="0" fontId="1" fillId="0" borderId="15" xfId="0" applyFont="1" applyBorder="1" applyAlignment="1">
      <alignment vertical="top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shrinkToFit="1"/>
    </xf>
    <xf numFmtId="0" fontId="1" fillId="34" borderId="15" xfId="0" applyFont="1" applyFill="1" applyBorder="1" applyAlignment="1">
      <alignment vertical="top"/>
    </xf>
    <xf numFmtId="0" fontId="1" fillId="34" borderId="0" xfId="0" applyFont="1" applyFill="1" applyBorder="1" applyAlignment="1">
      <alignment shrinkToFit="1"/>
    </xf>
    <xf numFmtId="14" fontId="0" fillId="34" borderId="0" xfId="0" applyNumberFormat="1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Alignment="1">
      <alignment shrinkToFit="1"/>
    </xf>
    <xf numFmtId="14" fontId="0" fillId="0" borderId="0" xfId="0" applyNumberFormat="1" applyFont="1" applyAlignment="1">
      <alignment horizontal="left" vertical="top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1" fillId="34" borderId="15" xfId="0" applyFont="1" applyFill="1" applyBorder="1" applyAlignment="1">
      <alignment vertical="top"/>
    </xf>
    <xf numFmtId="0" fontId="1" fillId="34" borderId="0" xfId="0" applyFont="1" applyFill="1" applyBorder="1" applyAlignment="1">
      <alignment shrinkToFit="1"/>
    </xf>
    <xf numFmtId="14" fontId="0" fillId="34" borderId="0" xfId="0" applyNumberFormat="1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Alignment="1">
      <alignment shrinkToFi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183" fontId="1" fillId="34" borderId="17" xfId="0" applyNumberFormat="1" applyFont="1" applyFill="1" applyBorder="1" applyAlignment="1">
      <alignment horizontal="center" vertical="center" wrapText="1"/>
    </xf>
    <xf numFmtId="183" fontId="1" fillId="34" borderId="18" xfId="0" applyNumberFormat="1" applyFont="1" applyFill="1" applyBorder="1" applyAlignment="1">
      <alignment horizontal="center" vertical="center" wrapText="1"/>
    </xf>
    <xf numFmtId="183" fontId="1" fillId="0" borderId="0" xfId="42" applyNumberFormat="1" applyFont="1" applyAlignment="1">
      <alignment horizontal="center"/>
    </xf>
    <xf numFmtId="183" fontId="1" fillId="0" borderId="19" xfId="42" applyNumberFormat="1" applyFont="1" applyFill="1" applyBorder="1" applyAlignment="1">
      <alignment horizontal="left" wrapText="1"/>
    </xf>
    <xf numFmtId="183" fontId="1" fillId="0" borderId="20" xfId="42" applyNumberFormat="1" applyFont="1" applyFill="1" applyBorder="1" applyAlignment="1">
      <alignment horizontal="left"/>
    </xf>
    <xf numFmtId="183" fontId="1" fillId="8" borderId="20" xfId="42" applyNumberFormat="1" applyFont="1" applyFill="1" applyBorder="1" applyAlignment="1">
      <alignment horizontal="left" wrapText="1"/>
    </xf>
    <xf numFmtId="183" fontId="1" fillId="0" borderId="20" xfId="42" applyNumberFormat="1" applyFont="1" applyFill="1" applyBorder="1" applyAlignment="1">
      <alignment horizontal="left" wrapText="1"/>
    </xf>
    <xf numFmtId="183" fontId="1" fillId="8" borderId="20" xfId="42" applyNumberFormat="1" applyFont="1" applyFill="1" applyBorder="1" applyAlignment="1">
      <alignment horizontal="left"/>
    </xf>
    <xf numFmtId="183" fontId="1" fillId="0" borderId="0" xfId="42" applyNumberFormat="1" applyFont="1" applyFill="1" applyBorder="1" applyAlignment="1">
      <alignment horizontal="left"/>
    </xf>
    <xf numFmtId="183" fontId="1" fillId="0" borderId="21" xfId="42" applyNumberFormat="1" applyFont="1" applyBorder="1" applyAlignment="1">
      <alignment horizontal="left"/>
    </xf>
    <xf numFmtId="183" fontId="1" fillId="34" borderId="21" xfId="42" applyNumberFormat="1" applyFont="1" applyFill="1" applyBorder="1" applyAlignment="1">
      <alignment horizontal="left"/>
    </xf>
    <xf numFmtId="183" fontId="1" fillId="0" borderId="20" xfId="42" applyNumberFormat="1" applyFont="1" applyFill="1" applyBorder="1" applyAlignment="1">
      <alignment horizontal="left" vertical="center"/>
    </xf>
    <xf numFmtId="183" fontId="1" fillId="0" borderId="20" xfId="42" applyNumberFormat="1" applyFont="1" applyBorder="1" applyAlignment="1">
      <alignment horizontal="left"/>
    </xf>
    <xf numFmtId="183" fontId="1" fillId="8" borderId="22" xfId="42" applyNumberFormat="1" applyFont="1" applyFill="1" applyBorder="1" applyAlignment="1">
      <alignment horizontal="left"/>
    </xf>
    <xf numFmtId="183" fontId="1" fillId="0" borderId="12" xfId="42" applyNumberFormat="1" applyFont="1" applyFill="1" applyBorder="1" applyAlignment="1">
      <alignment horizontal="left" wrapText="1"/>
    </xf>
    <xf numFmtId="183" fontId="0" fillId="0" borderId="0" xfId="42" applyNumberFormat="1" applyFont="1" applyFill="1" applyBorder="1" applyAlignment="1">
      <alignment horizontal="left"/>
    </xf>
    <xf numFmtId="183" fontId="1" fillId="8" borderId="0" xfId="42" applyNumberFormat="1" applyFont="1" applyFill="1" applyBorder="1" applyAlignment="1">
      <alignment horizontal="left" wrapText="1"/>
    </xf>
    <xf numFmtId="183" fontId="1" fillId="0" borderId="0" xfId="42" applyNumberFormat="1" applyFont="1" applyFill="1" applyBorder="1" applyAlignment="1">
      <alignment horizontal="left" wrapText="1"/>
    </xf>
    <xf numFmtId="183" fontId="1" fillId="8" borderId="0" xfId="42" applyNumberFormat="1" applyFont="1" applyFill="1" applyBorder="1" applyAlignment="1">
      <alignment horizontal="left"/>
    </xf>
    <xf numFmtId="183" fontId="1" fillId="0" borderId="0" xfId="42" applyNumberFormat="1" applyFont="1" applyFill="1" applyBorder="1" applyAlignment="1">
      <alignment horizontal="left"/>
    </xf>
    <xf numFmtId="183" fontId="0" fillId="0" borderId="0" xfId="42" applyNumberFormat="1" applyFont="1" applyAlignment="1">
      <alignment horizontal="left"/>
    </xf>
    <xf numFmtId="183" fontId="1" fillId="34" borderId="0" xfId="42" applyNumberFormat="1" applyFont="1" applyFill="1" applyBorder="1" applyAlignment="1">
      <alignment horizontal="left"/>
    </xf>
    <xf numFmtId="183" fontId="0" fillId="8" borderId="0" xfId="42" applyNumberFormat="1" applyFont="1" applyFill="1" applyBorder="1" applyAlignment="1">
      <alignment horizontal="left"/>
    </xf>
    <xf numFmtId="183" fontId="0" fillId="0" borderId="0" xfId="42" applyNumberFormat="1" applyFont="1" applyFill="1" applyAlignment="1">
      <alignment horizontal="left"/>
    </xf>
    <xf numFmtId="183" fontId="0" fillId="0" borderId="0" xfId="42" applyNumberFormat="1" applyFont="1" applyFill="1" applyAlignment="1">
      <alignment horizontal="left"/>
    </xf>
    <xf numFmtId="183" fontId="1" fillId="0" borderId="0" xfId="42" applyNumberFormat="1" applyFont="1" applyAlignment="1">
      <alignment horizontal="left"/>
    </xf>
    <xf numFmtId="183" fontId="0" fillId="0" borderId="0" xfId="42" applyNumberFormat="1" applyFont="1" applyAlignment="1">
      <alignment horizontal="left"/>
    </xf>
    <xf numFmtId="183" fontId="1" fillId="34" borderId="0" xfId="42" applyNumberFormat="1" applyFont="1" applyFill="1" applyBorder="1" applyAlignment="1">
      <alignment horizontal="left"/>
    </xf>
    <xf numFmtId="183" fontId="0" fillId="0" borderId="0" xfId="42" applyNumberFormat="1" applyFont="1" applyFill="1" applyBorder="1" applyAlignment="1">
      <alignment horizontal="left"/>
    </xf>
    <xf numFmtId="183" fontId="0" fillId="0" borderId="0" xfId="42" applyNumberFormat="1" applyFont="1" applyBorder="1" applyAlignment="1">
      <alignment horizontal="left"/>
    </xf>
    <xf numFmtId="183" fontId="1" fillId="8" borderId="14" xfId="42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74"/>
  <sheetViews>
    <sheetView tabSelected="1" zoomScale="90" zoomScaleNormal="90" zoomScalePageLayoutView="0" workbookViewId="0" topLeftCell="A498">
      <selection activeCell="A582" sqref="A582"/>
    </sheetView>
  </sheetViews>
  <sheetFormatPr defaultColWidth="9.140625" defaultRowHeight="13.5" customHeight="1"/>
  <cols>
    <col min="1" max="1" width="61.28125" style="25" customWidth="1"/>
    <col min="2" max="2" width="16.28125" style="0" customWidth="1"/>
    <col min="3" max="3" width="47.28125" style="12" bestFit="1" customWidth="1"/>
    <col min="4" max="4" width="29.140625" style="12" customWidth="1"/>
    <col min="5" max="5" width="22.57421875" style="51" customWidth="1"/>
    <col min="6" max="6" width="22.57421875" style="83" customWidth="1"/>
    <col min="7" max="125" width="9.140625" style="1" customWidth="1"/>
  </cols>
  <sheetData>
    <row r="1" spans="1:6" s="1" customFormat="1" ht="68.25" thickBot="1">
      <c r="A1" s="79" t="s">
        <v>186</v>
      </c>
      <c r="B1" s="80" t="s">
        <v>187</v>
      </c>
      <c r="C1" s="80" t="s">
        <v>189</v>
      </c>
      <c r="D1" s="80" t="s">
        <v>188</v>
      </c>
      <c r="E1" s="81" t="s">
        <v>190</v>
      </c>
      <c r="F1" s="82" t="s">
        <v>191</v>
      </c>
    </row>
    <row r="2" spans="1:6" s="1" customFormat="1" ht="13.5" customHeight="1">
      <c r="A2" s="34"/>
      <c r="B2" s="35"/>
      <c r="C2" s="35"/>
      <c r="D2" s="36"/>
      <c r="E2" s="95"/>
      <c r="F2" s="84"/>
    </row>
    <row r="3" spans="1:6" s="1" customFormat="1" ht="13.5" customHeight="1">
      <c r="A3" s="27" t="s">
        <v>84</v>
      </c>
      <c r="B3" s="8" t="s">
        <v>53</v>
      </c>
      <c r="C3" s="7" t="s">
        <v>121</v>
      </c>
      <c r="D3" s="15" t="s">
        <v>54</v>
      </c>
      <c r="E3" s="96">
        <v>1434</v>
      </c>
      <c r="F3" s="85">
        <v>10755</v>
      </c>
    </row>
    <row r="4" spans="1:6" s="1" customFormat="1" ht="13.5" customHeight="1">
      <c r="A4" s="27"/>
      <c r="B4" s="8"/>
      <c r="C4" s="5" t="s">
        <v>133</v>
      </c>
      <c r="D4" s="15" t="s">
        <v>55</v>
      </c>
      <c r="E4" s="96">
        <v>598</v>
      </c>
      <c r="F4" s="85">
        <v>3851</v>
      </c>
    </row>
    <row r="5" spans="1:6" s="1" customFormat="1" ht="13.5" customHeight="1">
      <c r="A5" s="27"/>
      <c r="B5" s="8"/>
      <c r="C5" s="7" t="s">
        <v>83</v>
      </c>
      <c r="D5" s="15" t="s">
        <v>57</v>
      </c>
      <c r="E5" s="96">
        <v>486</v>
      </c>
      <c r="F5" s="85">
        <v>2214</v>
      </c>
    </row>
    <row r="6" spans="1:6" s="1" customFormat="1" ht="13.5" customHeight="1">
      <c r="A6" s="27"/>
      <c r="B6" s="8"/>
      <c r="C6" s="7"/>
      <c r="D6" s="15" t="s">
        <v>56</v>
      </c>
      <c r="E6" s="96">
        <v>65</v>
      </c>
      <c r="F6" s="85">
        <v>174</v>
      </c>
    </row>
    <row r="7" spans="1:6" s="1" customFormat="1" ht="13.5" customHeight="1">
      <c r="A7" s="27"/>
      <c r="B7" s="8"/>
      <c r="C7" s="7"/>
      <c r="D7" s="15" t="s">
        <v>58</v>
      </c>
      <c r="E7" s="96">
        <v>17</v>
      </c>
      <c r="F7" s="85">
        <v>12701</v>
      </c>
    </row>
    <row r="8" spans="1:6" s="1" customFormat="1" ht="13.5" customHeight="1">
      <c r="A8" s="27"/>
      <c r="B8" s="8"/>
      <c r="C8" s="7"/>
      <c r="D8" s="15" t="s">
        <v>59</v>
      </c>
      <c r="E8" s="96">
        <v>2</v>
      </c>
      <c r="F8" s="85">
        <v>507</v>
      </c>
    </row>
    <row r="9" spans="1:6" s="1" customFormat="1" ht="13.5" customHeight="1">
      <c r="A9" s="28"/>
      <c r="B9" s="19"/>
      <c r="C9" s="19"/>
      <c r="D9" s="20"/>
      <c r="E9" s="97">
        <f>SUM(E3:E8)</f>
        <v>2602</v>
      </c>
      <c r="F9" s="86">
        <v>30202</v>
      </c>
    </row>
    <row r="10" spans="1:6" s="1" customFormat="1" ht="13.5" customHeight="1">
      <c r="A10" s="27"/>
      <c r="B10" s="9"/>
      <c r="C10" s="9"/>
      <c r="D10" s="11"/>
      <c r="E10" s="98"/>
      <c r="F10" s="87"/>
    </row>
    <row r="11" spans="1:6" s="1" customFormat="1" ht="13.5" customHeight="1">
      <c r="A11" s="27" t="s">
        <v>107</v>
      </c>
      <c r="B11" s="6" t="s">
        <v>53</v>
      </c>
      <c r="C11" s="7" t="s">
        <v>73</v>
      </c>
      <c r="D11" s="15" t="s">
        <v>54</v>
      </c>
      <c r="E11" s="96">
        <v>2233</v>
      </c>
      <c r="F11" s="85">
        <v>11554</v>
      </c>
    </row>
    <row r="12" spans="1:6" s="1" customFormat="1" ht="13.5" customHeight="1">
      <c r="A12" s="27"/>
      <c r="B12" s="6"/>
      <c r="C12" s="7" t="s">
        <v>83</v>
      </c>
      <c r="D12" s="15" t="s">
        <v>55</v>
      </c>
      <c r="E12" s="96">
        <v>85</v>
      </c>
      <c r="F12" s="85">
        <v>3338</v>
      </c>
    </row>
    <row r="13" spans="1:6" s="1" customFormat="1" ht="13.5" customHeight="1">
      <c r="A13" s="27"/>
      <c r="B13" s="6"/>
      <c r="C13" s="7"/>
      <c r="D13" s="15" t="s">
        <v>57</v>
      </c>
      <c r="E13" s="96">
        <v>0</v>
      </c>
      <c r="F13" s="85">
        <v>1728</v>
      </c>
    </row>
    <row r="14" spans="1:6" s="1" customFormat="1" ht="13.5" customHeight="1">
      <c r="A14" s="27"/>
      <c r="B14" s="6"/>
      <c r="C14" s="3"/>
      <c r="D14" s="15" t="s">
        <v>56</v>
      </c>
      <c r="E14" s="96">
        <v>1</v>
      </c>
      <c r="F14" s="85">
        <v>110</v>
      </c>
    </row>
    <row r="15" spans="1:6" s="1" customFormat="1" ht="13.5" customHeight="1">
      <c r="A15" s="27"/>
      <c r="B15" s="6"/>
      <c r="C15" s="7"/>
      <c r="D15" s="15" t="s">
        <v>58</v>
      </c>
      <c r="E15" s="96">
        <v>20</v>
      </c>
      <c r="F15" s="85">
        <v>12704</v>
      </c>
    </row>
    <row r="16" spans="1:6" s="1" customFormat="1" ht="12.75" customHeight="1">
      <c r="A16" s="27"/>
      <c r="B16" s="6"/>
      <c r="C16" s="3"/>
      <c r="D16" s="15" t="s">
        <v>59</v>
      </c>
      <c r="E16" s="96">
        <v>0</v>
      </c>
      <c r="F16" s="85">
        <v>505</v>
      </c>
    </row>
    <row r="17" spans="1:6" s="1" customFormat="1" ht="13.5" customHeight="1">
      <c r="A17" s="29"/>
      <c r="B17" s="45"/>
      <c r="C17" s="21"/>
      <c r="D17" s="22"/>
      <c r="E17" s="99">
        <f>SUM(E11:E16)</f>
        <v>2339</v>
      </c>
      <c r="F17" s="88">
        <v>29939</v>
      </c>
    </row>
    <row r="18" spans="1:6" s="1" customFormat="1" ht="13.5" customHeight="1">
      <c r="A18" s="27"/>
      <c r="B18" s="9"/>
      <c r="C18" s="9"/>
      <c r="D18" s="11"/>
      <c r="E18" s="98"/>
      <c r="F18" s="87"/>
    </row>
    <row r="19" spans="1:6" s="1" customFormat="1" ht="13.5" customHeight="1">
      <c r="A19" s="27" t="s">
        <v>66</v>
      </c>
      <c r="B19" s="8" t="s">
        <v>53</v>
      </c>
      <c r="C19" s="7" t="s">
        <v>112</v>
      </c>
      <c r="D19" s="15" t="s">
        <v>54</v>
      </c>
      <c r="E19" s="96">
        <v>2857</v>
      </c>
      <c r="F19" s="85">
        <v>12178</v>
      </c>
    </row>
    <row r="20" spans="1:6" s="1" customFormat="1" ht="13.5" customHeight="1">
      <c r="A20" s="27"/>
      <c r="B20" s="8"/>
      <c r="C20" s="7" t="s">
        <v>37</v>
      </c>
      <c r="D20" s="15" t="s">
        <v>55</v>
      </c>
      <c r="E20" s="96">
        <v>457</v>
      </c>
      <c r="F20" s="85">
        <v>3710</v>
      </c>
    </row>
    <row r="21" spans="1:6" s="1" customFormat="1" ht="13.5" customHeight="1">
      <c r="A21" s="27"/>
      <c r="B21" s="8"/>
      <c r="C21" s="7" t="s">
        <v>1</v>
      </c>
      <c r="D21" s="15" t="s">
        <v>57</v>
      </c>
      <c r="E21" s="96">
        <f>11345+161893</f>
        <v>173238</v>
      </c>
      <c r="F21" s="85">
        <v>174966</v>
      </c>
    </row>
    <row r="22" spans="1:6" s="1" customFormat="1" ht="13.5" customHeight="1">
      <c r="A22" s="27"/>
      <c r="B22" s="8"/>
      <c r="C22" s="7" t="s">
        <v>85</v>
      </c>
      <c r="D22" s="15" t="s">
        <v>56</v>
      </c>
      <c r="E22" s="96">
        <v>18</v>
      </c>
      <c r="F22" s="85">
        <v>127</v>
      </c>
    </row>
    <row r="23" spans="1:6" s="1" customFormat="1" ht="13.5" customHeight="1">
      <c r="A23" s="27"/>
      <c r="B23" s="8"/>
      <c r="C23" s="7" t="s">
        <v>2</v>
      </c>
      <c r="D23" s="15" t="s">
        <v>58</v>
      </c>
      <c r="E23" s="96">
        <v>21</v>
      </c>
      <c r="F23" s="85">
        <v>12705</v>
      </c>
    </row>
    <row r="24" spans="1:6" s="1" customFormat="1" ht="13.5" customHeight="1">
      <c r="A24" s="27"/>
      <c r="B24" s="8"/>
      <c r="C24" s="7" t="s">
        <v>83</v>
      </c>
      <c r="D24" s="15" t="s">
        <v>59</v>
      </c>
      <c r="E24" s="96">
        <v>2</v>
      </c>
      <c r="F24" s="85">
        <v>507</v>
      </c>
    </row>
    <row r="25" spans="1:6" s="1" customFormat="1" ht="13.5" customHeight="1">
      <c r="A25" s="27"/>
      <c r="B25" s="8"/>
      <c r="D25" s="15" t="s">
        <v>60</v>
      </c>
      <c r="E25" s="96">
        <v>2418</v>
      </c>
      <c r="F25" s="85">
        <v>2449</v>
      </c>
    </row>
    <row r="26" spans="1:124" s="10" customFormat="1" ht="13.5" customHeight="1">
      <c r="A26" s="28"/>
      <c r="B26" s="41"/>
      <c r="C26" s="21"/>
      <c r="D26" s="22"/>
      <c r="E26" s="99">
        <f>SUM(E19:E25)</f>
        <v>179011</v>
      </c>
      <c r="F26" s="88">
        <v>206642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6" s="1" customFormat="1" ht="13.5" customHeight="1">
      <c r="A27" s="27"/>
      <c r="B27" s="8"/>
      <c r="C27" s="7"/>
      <c r="D27" s="15"/>
      <c r="E27" s="96"/>
      <c r="F27" s="85"/>
    </row>
    <row r="28" spans="1:6" s="1" customFormat="1" ht="13.5" customHeight="1">
      <c r="A28" s="27" t="s">
        <v>67</v>
      </c>
      <c r="B28" s="6" t="s">
        <v>52</v>
      </c>
      <c r="C28" s="7" t="s">
        <v>0</v>
      </c>
      <c r="D28" s="15" t="s">
        <v>54</v>
      </c>
      <c r="E28" s="96">
        <v>3248</v>
      </c>
      <c r="F28" s="85">
        <v>12569</v>
      </c>
    </row>
    <row r="29" spans="1:6" s="1" customFormat="1" ht="13.5" customHeight="1">
      <c r="A29" s="27"/>
      <c r="B29" s="6"/>
      <c r="C29" s="7" t="s">
        <v>73</v>
      </c>
      <c r="D29" s="15" t="s">
        <v>55</v>
      </c>
      <c r="E29" s="96">
        <v>283</v>
      </c>
      <c r="F29" s="85">
        <v>3536</v>
      </c>
    </row>
    <row r="30" spans="1:6" s="1" customFormat="1" ht="12.75" customHeight="1">
      <c r="A30" s="27"/>
      <c r="B30" s="8"/>
      <c r="C30" s="7" t="s">
        <v>83</v>
      </c>
      <c r="D30" s="15" t="s">
        <v>57</v>
      </c>
      <c r="E30" s="96">
        <v>599</v>
      </c>
      <c r="F30" s="85">
        <v>2327</v>
      </c>
    </row>
    <row r="31" spans="1:6" s="1" customFormat="1" ht="13.5" customHeight="1">
      <c r="A31" s="27"/>
      <c r="B31" s="8"/>
      <c r="C31" s="7"/>
      <c r="D31" s="15" t="s">
        <v>56</v>
      </c>
      <c r="E31" s="96">
        <v>1</v>
      </c>
      <c r="F31" s="85">
        <v>110</v>
      </c>
    </row>
    <row r="32" spans="1:6" s="1" customFormat="1" ht="13.5" customHeight="1">
      <c r="A32" s="27"/>
      <c r="B32" s="8"/>
      <c r="C32" s="7"/>
      <c r="D32" s="15" t="s">
        <v>58</v>
      </c>
      <c r="E32" s="96">
        <v>20</v>
      </c>
      <c r="F32" s="85">
        <v>12704</v>
      </c>
    </row>
    <row r="33" spans="1:6" s="1" customFormat="1" ht="13.5" customHeight="1">
      <c r="A33" s="27"/>
      <c r="B33" s="8"/>
      <c r="C33" s="7"/>
      <c r="D33" s="15" t="s">
        <v>59</v>
      </c>
      <c r="E33" s="96">
        <v>0</v>
      </c>
      <c r="F33" s="85">
        <v>505</v>
      </c>
    </row>
    <row r="34" spans="1:124" s="10" customFormat="1" ht="14.25" customHeight="1">
      <c r="A34" s="28"/>
      <c r="B34" s="23"/>
      <c r="C34" s="24"/>
      <c r="D34" s="22"/>
      <c r="E34" s="99">
        <f>SUM(E28:E33)</f>
        <v>4151</v>
      </c>
      <c r="F34" s="88">
        <v>31751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6" s="1" customFormat="1" ht="13.5" customHeight="1">
      <c r="A35" s="27"/>
      <c r="B35" s="6"/>
      <c r="C35" s="3"/>
      <c r="D35" s="15"/>
      <c r="E35" s="96"/>
      <c r="F35" s="85"/>
    </row>
    <row r="36" spans="1:6" s="1" customFormat="1" ht="13.5" customHeight="1">
      <c r="A36" s="27" t="s">
        <v>127</v>
      </c>
      <c r="B36" s="6" t="s">
        <v>81</v>
      </c>
      <c r="C36" s="7" t="s">
        <v>112</v>
      </c>
      <c r="D36" s="15" t="s">
        <v>54</v>
      </c>
      <c r="E36" s="96">
        <v>2233</v>
      </c>
      <c r="F36" s="85">
        <v>11554</v>
      </c>
    </row>
    <row r="37" spans="1:6" s="1" customFormat="1" ht="13.5" customHeight="1">
      <c r="A37" s="27"/>
      <c r="B37" s="6"/>
      <c r="C37" s="7" t="s">
        <v>73</v>
      </c>
      <c r="D37" s="15" t="s">
        <v>55</v>
      </c>
      <c r="E37" s="96">
        <v>85</v>
      </c>
      <c r="F37" s="85">
        <v>3338</v>
      </c>
    </row>
    <row r="38" spans="1:6" s="1" customFormat="1" ht="13.5" customHeight="1">
      <c r="A38" s="5"/>
      <c r="B38" s="6"/>
      <c r="C38" s="7" t="s">
        <v>83</v>
      </c>
      <c r="D38" s="15" t="s">
        <v>57</v>
      </c>
      <c r="E38" s="96">
        <v>161893</v>
      </c>
      <c r="F38" s="85">
        <v>163621</v>
      </c>
    </row>
    <row r="39" spans="1:6" s="1" customFormat="1" ht="13.5" customHeight="1">
      <c r="A39" s="27"/>
      <c r="B39" s="6"/>
      <c r="D39" s="15" t="s">
        <v>56</v>
      </c>
      <c r="E39" s="96">
        <v>1</v>
      </c>
      <c r="F39" s="85">
        <v>110</v>
      </c>
    </row>
    <row r="40" spans="1:6" s="1" customFormat="1" ht="13.5" customHeight="1">
      <c r="A40" s="27"/>
      <c r="B40" s="6"/>
      <c r="C40" s="7"/>
      <c r="D40" s="15" t="s">
        <v>58</v>
      </c>
      <c r="E40" s="96">
        <v>20</v>
      </c>
      <c r="F40" s="85">
        <v>12704</v>
      </c>
    </row>
    <row r="41" spans="1:6" s="1" customFormat="1" ht="13.5" customHeight="1">
      <c r="A41" s="27"/>
      <c r="B41" s="6"/>
      <c r="C41" s="5"/>
      <c r="D41" s="15" t="s">
        <v>59</v>
      </c>
      <c r="E41" s="96">
        <v>0</v>
      </c>
      <c r="F41" s="85">
        <v>505</v>
      </c>
    </row>
    <row r="42" spans="1:6" s="1" customFormat="1" ht="13.5" customHeight="1">
      <c r="A42" s="28"/>
      <c r="B42" s="23"/>
      <c r="C42" s="24"/>
      <c r="D42" s="22"/>
      <c r="E42" s="99">
        <f>SUM(E36:E41)</f>
        <v>164232</v>
      </c>
      <c r="F42" s="88">
        <v>191832</v>
      </c>
    </row>
    <row r="43" spans="1:6" s="1" customFormat="1" ht="13.5" customHeight="1">
      <c r="A43" s="27"/>
      <c r="B43" s="6"/>
      <c r="C43" s="3"/>
      <c r="D43" s="15"/>
      <c r="E43" s="96"/>
      <c r="F43" s="85"/>
    </row>
    <row r="44" spans="1:6" s="1" customFormat="1" ht="13.5" customHeight="1">
      <c r="A44" s="43" t="s">
        <v>82</v>
      </c>
      <c r="B44" s="6" t="s">
        <v>81</v>
      </c>
      <c r="C44" s="3" t="s">
        <v>5</v>
      </c>
      <c r="D44" s="15" t="s">
        <v>54</v>
      </c>
      <c r="E44" s="96">
        <v>110</v>
      </c>
      <c r="F44" s="85">
        <v>9431</v>
      </c>
    </row>
    <row r="45" spans="1:6" s="1" customFormat="1" ht="13.5" customHeight="1">
      <c r="A45" s="27"/>
      <c r="B45" s="6"/>
      <c r="C45" s="7" t="s">
        <v>83</v>
      </c>
      <c r="D45" s="15" t="s">
        <v>55</v>
      </c>
      <c r="E45" s="96">
        <v>0</v>
      </c>
      <c r="F45" s="85">
        <v>3253</v>
      </c>
    </row>
    <row r="46" spans="1:6" s="1" customFormat="1" ht="13.5" customHeight="1">
      <c r="A46" s="27"/>
      <c r="B46" s="6"/>
      <c r="C46" s="7"/>
      <c r="D46" s="15" t="s">
        <v>57</v>
      </c>
      <c r="E46" s="96">
        <v>0</v>
      </c>
      <c r="F46" s="85">
        <v>1728</v>
      </c>
    </row>
    <row r="47" spans="1:6" s="1" customFormat="1" ht="13.5" customHeight="1">
      <c r="A47" s="27"/>
      <c r="B47" s="6"/>
      <c r="C47" s="7"/>
      <c r="D47" s="15" t="s">
        <v>56</v>
      </c>
      <c r="E47" s="96">
        <v>0</v>
      </c>
      <c r="F47" s="85">
        <v>109</v>
      </c>
    </row>
    <row r="48" spans="1:6" s="1" customFormat="1" ht="13.5" customHeight="1">
      <c r="A48" s="27"/>
      <c r="B48" s="6"/>
      <c r="C48" s="7"/>
      <c r="D48" s="15" t="s">
        <v>58</v>
      </c>
      <c r="E48" s="96">
        <v>0</v>
      </c>
      <c r="F48" s="85">
        <v>12684</v>
      </c>
    </row>
    <row r="49" spans="1:6" s="1" customFormat="1" ht="13.5" customHeight="1">
      <c r="A49" s="27"/>
      <c r="B49" s="6"/>
      <c r="C49" s="7"/>
      <c r="D49" s="15" t="s">
        <v>59</v>
      </c>
      <c r="E49" s="96">
        <v>0</v>
      </c>
      <c r="F49" s="85">
        <v>505</v>
      </c>
    </row>
    <row r="50" spans="1:124" s="10" customFormat="1" ht="13.5" customHeight="1">
      <c r="A50" s="29"/>
      <c r="B50" s="45"/>
      <c r="C50" s="21"/>
      <c r="D50" s="22"/>
      <c r="E50" s="99">
        <f>SUM(E44:E49)</f>
        <v>110</v>
      </c>
      <c r="F50" s="88">
        <v>27710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6" s="1" customFormat="1" ht="13.5" customHeight="1">
      <c r="A51" s="27"/>
      <c r="B51" s="8"/>
      <c r="C51" s="7"/>
      <c r="D51" s="15"/>
      <c r="E51" s="96"/>
      <c r="F51" s="85"/>
    </row>
    <row r="52" spans="1:6" s="1" customFormat="1" ht="13.5" customHeight="1">
      <c r="A52" s="27" t="s">
        <v>118</v>
      </c>
      <c r="B52" s="8" t="s">
        <v>130</v>
      </c>
      <c r="C52" s="7" t="s">
        <v>165</v>
      </c>
      <c r="D52" s="15" t="s">
        <v>54</v>
      </c>
      <c r="E52" s="96">
        <v>1259</v>
      </c>
      <c r="F52" s="85">
        <v>10580</v>
      </c>
    </row>
    <row r="53" spans="1:6" s="1" customFormat="1" ht="12.75" customHeight="1">
      <c r="A53" s="27"/>
      <c r="B53" s="8"/>
      <c r="C53" s="7" t="s">
        <v>83</v>
      </c>
      <c r="D53" s="15" t="s">
        <v>55</v>
      </c>
      <c r="E53" s="96">
        <v>46</v>
      </c>
      <c r="F53" s="85">
        <v>3299</v>
      </c>
    </row>
    <row r="54" spans="1:6" s="1" customFormat="1" ht="12.75" customHeight="1">
      <c r="A54" s="27"/>
      <c r="B54" s="8"/>
      <c r="C54" s="7"/>
      <c r="D54" s="15" t="s">
        <v>57</v>
      </c>
      <c r="E54" s="96">
        <v>0</v>
      </c>
      <c r="F54" s="85">
        <v>1728</v>
      </c>
    </row>
    <row r="55" spans="1:6" s="1" customFormat="1" ht="12.75" customHeight="1">
      <c r="A55" s="27"/>
      <c r="B55" s="8"/>
      <c r="C55" s="7"/>
      <c r="D55" s="15" t="s">
        <v>56</v>
      </c>
      <c r="E55" s="96">
        <v>0</v>
      </c>
      <c r="F55" s="85">
        <v>109</v>
      </c>
    </row>
    <row r="56" spans="1:6" s="1" customFormat="1" ht="13.5" customHeight="1">
      <c r="A56" s="5"/>
      <c r="B56" s="8"/>
      <c r="C56" s="7"/>
      <c r="D56" s="15" t="s">
        <v>58</v>
      </c>
      <c r="E56" s="96">
        <v>13</v>
      </c>
      <c r="F56" s="85">
        <v>12697</v>
      </c>
    </row>
    <row r="57" spans="1:6" s="1" customFormat="1" ht="15" customHeight="1">
      <c r="A57" s="27"/>
      <c r="B57" s="8"/>
      <c r="C57" s="7"/>
      <c r="D57" s="15" t="s">
        <v>59</v>
      </c>
      <c r="E57" s="96">
        <v>0</v>
      </c>
      <c r="F57" s="85">
        <v>505</v>
      </c>
    </row>
    <row r="58" spans="1:6" s="1" customFormat="1" ht="15" customHeight="1">
      <c r="A58" s="27"/>
      <c r="B58" s="8"/>
      <c r="C58" s="7"/>
      <c r="D58" s="15" t="s">
        <v>94</v>
      </c>
      <c r="E58" s="96">
        <v>0</v>
      </c>
      <c r="F58" s="85">
        <v>0</v>
      </c>
    </row>
    <row r="59" spans="1:6" s="1" customFormat="1" ht="13.5" customHeight="1">
      <c r="A59" s="29"/>
      <c r="B59" s="45"/>
      <c r="C59" s="21"/>
      <c r="D59" s="22"/>
      <c r="E59" s="99">
        <f>SUM(E52:E58)</f>
        <v>1318</v>
      </c>
      <c r="F59" s="88">
        <v>28918</v>
      </c>
    </row>
    <row r="60" spans="1:6" s="1" customFormat="1" ht="12.75" customHeight="1">
      <c r="A60" s="27"/>
      <c r="B60" s="8"/>
      <c r="C60" s="7"/>
      <c r="D60" s="15"/>
      <c r="E60" s="96"/>
      <c r="F60" s="85"/>
    </row>
    <row r="61" spans="1:6" s="1" customFormat="1" ht="13.5" customHeight="1">
      <c r="A61" s="27" t="s">
        <v>68</v>
      </c>
      <c r="B61" s="8" t="s">
        <v>51</v>
      </c>
      <c r="C61" s="7" t="s">
        <v>157</v>
      </c>
      <c r="D61" s="15" t="s">
        <v>54</v>
      </c>
      <c r="E61" s="96">
        <v>490</v>
      </c>
      <c r="F61" s="85">
        <v>9811</v>
      </c>
    </row>
    <row r="62" spans="1:6" s="1" customFormat="1" ht="13.5" customHeight="1">
      <c r="A62" s="27"/>
      <c r="B62" s="6"/>
      <c r="C62" s="7" t="s">
        <v>154</v>
      </c>
      <c r="D62" s="15" t="s">
        <v>55</v>
      </c>
      <c r="E62" s="96">
        <v>415</v>
      </c>
      <c r="F62" s="85">
        <v>3668</v>
      </c>
    </row>
    <row r="63" spans="1:6" s="1" customFormat="1" ht="13.5" customHeight="1">
      <c r="A63" s="27"/>
      <c r="B63" s="6"/>
      <c r="C63" s="7" t="s">
        <v>83</v>
      </c>
      <c r="D63" s="15" t="s">
        <v>57</v>
      </c>
      <c r="E63" s="96">
        <v>180</v>
      </c>
      <c r="F63" s="85">
        <v>1908</v>
      </c>
    </row>
    <row r="64" spans="1:6" s="1" customFormat="1" ht="13.5" customHeight="1">
      <c r="A64" s="27"/>
      <c r="B64" s="6"/>
      <c r="C64" s="7"/>
      <c r="D64" s="15" t="s">
        <v>56</v>
      </c>
      <c r="E64" s="96">
        <v>22</v>
      </c>
      <c r="F64" s="85">
        <v>131</v>
      </c>
    </row>
    <row r="65" spans="1:6" s="1" customFormat="1" ht="13.5" customHeight="1">
      <c r="A65" s="27"/>
      <c r="B65" s="6"/>
      <c r="C65" s="7"/>
      <c r="D65" s="15" t="s">
        <v>58</v>
      </c>
      <c r="E65" s="96">
        <v>138</v>
      </c>
      <c r="F65" s="85">
        <v>12822</v>
      </c>
    </row>
    <row r="66" spans="1:6" s="1" customFormat="1" ht="13.5" customHeight="1">
      <c r="A66" s="27"/>
      <c r="B66" s="6"/>
      <c r="C66" s="7"/>
      <c r="D66" s="15" t="s">
        <v>59</v>
      </c>
      <c r="E66" s="96">
        <v>1</v>
      </c>
      <c r="F66" s="85">
        <v>506</v>
      </c>
    </row>
    <row r="67" spans="1:6" s="1" customFormat="1" ht="13.5" customHeight="1">
      <c r="A67" s="27"/>
      <c r="B67" s="6"/>
      <c r="C67" s="7"/>
      <c r="D67" s="31" t="s">
        <v>96</v>
      </c>
      <c r="E67" s="96">
        <v>50</v>
      </c>
      <c r="F67" s="85">
        <v>4925</v>
      </c>
    </row>
    <row r="68" spans="1:124" s="10" customFormat="1" ht="13.5" customHeight="1">
      <c r="A68" s="28"/>
      <c r="B68" s="41"/>
      <c r="C68" s="21"/>
      <c r="D68" s="22"/>
      <c r="E68" s="99">
        <f>SUM(E61:E67)</f>
        <v>1296</v>
      </c>
      <c r="F68" s="88">
        <v>33771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s="10" customFormat="1" ht="13.5" customHeight="1">
      <c r="A69" s="60"/>
      <c r="B69" s="8"/>
      <c r="C69" s="7"/>
      <c r="D69" s="15"/>
      <c r="E69" s="100"/>
      <c r="F69" s="8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6" s="1" customFormat="1" ht="13.5" customHeight="1">
      <c r="A70" s="61" t="s">
        <v>167</v>
      </c>
      <c r="B70" s="62" t="s">
        <v>51</v>
      </c>
      <c r="C70" s="63" t="s">
        <v>159</v>
      </c>
      <c r="D70" s="53" t="s">
        <v>54</v>
      </c>
      <c r="E70" s="101">
        <v>283</v>
      </c>
      <c r="F70" s="90">
        <v>9604</v>
      </c>
    </row>
    <row r="71" spans="1:6" s="1" customFormat="1" ht="13.5" customHeight="1">
      <c r="A71" s="61"/>
      <c r="B71" s="55"/>
      <c r="C71" s="54" t="s">
        <v>83</v>
      </c>
      <c r="D71" s="53" t="s">
        <v>55</v>
      </c>
      <c r="E71" s="101">
        <v>118</v>
      </c>
      <c r="F71" s="90">
        <v>3371</v>
      </c>
    </row>
    <row r="72" spans="1:6" s="1" customFormat="1" ht="13.5" customHeight="1">
      <c r="A72" s="52"/>
      <c r="B72" s="55"/>
      <c r="C72" s="54"/>
      <c r="D72" s="53" t="s">
        <v>57</v>
      </c>
      <c r="E72" s="101">
        <v>46</v>
      </c>
      <c r="F72" s="90">
        <v>1774</v>
      </c>
    </row>
    <row r="73" spans="1:6" s="1" customFormat="1" ht="13.5" customHeight="1">
      <c r="A73" s="52"/>
      <c r="B73" s="55"/>
      <c r="C73" s="54"/>
      <c r="D73" s="53" t="s">
        <v>56</v>
      </c>
      <c r="E73" s="101">
        <v>5</v>
      </c>
      <c r="F73" s="90">
        <v>114</v>
      </c>
    </row>
    <row r="74" spans="1:6" s="1" customFormat="1" ht="13.5" customHeight="1">
      <c r="A74" s="52"/>
      <c r="B74" s="55"/>
      <c r="C74" s="54"/>
      <c r="D74" s="53" t="s">
        <v>58</v>
      </c>
      <c r="E74" s="101">
        <v>422</v>
      </c>
      <c r="F74" s="90">
        <v>13106</v>
      </c>
    </row>
    <row r="75" spans="1:6" s="1" customFormat="1" ht="13.5" customHeight="1">
      <c r="A75" s="52"/>
      <c r="B75" s="55"/>
      <c r="C75" s="54"/>
      <c r="D75" s="53" t="s">
        <v>59</v>
      </c>
      <c r="E75" s="101">
        <v>1</v>
      </c>
      <c r="F75" s="90">
        <v>506</v>
      </c>
    </row>
    <row r="76" spans="1:6" s="1" customFormat="1" ht="13.5" customHeight="1">
      <c r="A76" s="56"/>
      <c r="B76" s="57"/>
      <c r="C76" s="58"/>
      <c r="D76" s="59"/>
      <c r="E76" s="102">
        <f>SUM(E70:E75)</f>
        <v>875</v>
      </c>
      <c r="F76" s="91">
        <f>SUM(F70:F75)</f>
        <v>28475</v>
      </c>
    </row>
    <row r="77" spans="1:124" s="10" customFormat="1" ht="13.5" customHeight="1">
      <c r="A77" s="27"/>
      <c r="B77" s="8"/>
      <c r="C77" s="7"/>
      <c r="D77" s="15"/>
      <c r="E77" s="96"/>
      <c r="F77" s="8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6" s="1" customFormat="1" ht="13.5" customHeight="1">
      <c r="A78" s="27" t="s">
        <v>87</v>
      </c>
      <c r="B78" s="8" t="s">
        <v>51</v>
      </c>
      <c r="C78" s="7" t="s">
        <v>93</v>
      </c>
      <c r="D78" s="15" t="s">
        <v>54</v>
      </c>
      <c r="E78" s="96">
        <v>1208</v>
      </c>
      <c r="F78" s="85">
        <v>10529</v>
      </c>
    </row>
    <row r="79" spans="1:6" s="1" customFormat="1" ht="13.5" customHeight="1">
      <c r="A79" s="27"/>
      <c r="B79" s="8"/>
      <c r="C79" s="7" t="s">
        <v>83</v>
      </c>
      <c r="D79" s="15" t="s">
        <v>55</v>
      </c>
      <c r="E79" s="96">
        <v>261</v>
      </c>
      <c r="F79" s="85">
        <v>3514</v>
      </c>
    </row>
    <row r="80" spans="1:6" s="1" customFormat="1" ht="13.5" customHeight="1">
      <c r="A80" s="27"/>
      <c r="B80" s="8"/>
      <c r="C80" s="3"/>
      <c r="D80" s="15" t="s">
        <v>57</v>
      </c>
      <c r="E80" s="96">
        <v>605</v>
      </c>
      <c r="F80" s="85">
        <v>2333</v>
      </c>
    </row>
    <row r="81" spans="1:6" s="1" customFormat="1" ht="13.5" customHeight="1">
      <c r="A81" s="27"/>
      <c r="B81" s="8"/>
      <c r="C81" s="7"/>
      <c r="D81" s="15" t="s">
        <v>56</v>
      </c>
      <c r="E81" s="96">
        <v>0</v>
      </c>
      <c r="F81" s="85">
        <v>109</v>
      </c>
    </row>
    <row r="82" spans="1:6" s="1" customFormat="1" ht="13.5" customHeight="1">
      <c r="A82" s="27"/>
      <c r="B82" s="8"/>
      <c r="C82" s="7"/>
      <c r="D82" s="15" t="s">
        <v>58</v>
      </c>
      <c r="E82" s="96">
        <v>0</v>
      </c>
      <c r="F82" s="85">
        <v>12684</v>
      </c>
    </row>
    <row r="83" spans="1:6" s="1" customFormat="1" ht="13.5" customHeight="1">
      <c r="A83" s="27"/>
      <c r="B83" s="8"/>
      <c r="C83" s="7"/>
      <c r="D83" s="15" t="s">
        <v>59</v>
      </c>
      <c r="E83" s="96">
        <v>0</v>
      </c>
      <c r="F83" s="85">
        <v>505</v>
      </c>
    </row>
    <row r="84" spans="1:6" s="1" customFormat="1" ht="13.5" customHeight="1">
      <c r="A84" s="28"/>
      <c r="B84" s="41"/>
      <c r="C84" s="21"/>
      <c r="D84" s="22"/>
      <c r="E84" s="99">
        <f>SUM(E78:E83)</f>
        <v>2074</v>
      </c>
      <c r="F84" s="88">
        <v>29674</v>
      </c>
    </row>
    <row r="85" spans="1:124" s="10" customFormat="1" ht="13.5" customHeight="1">
      <c r="A85" s="27"/>
      <c r="B85" s="42"/>
      <c r="C85" s="7"/>
      <c r="D85" s="15"/>
      <c r="E85" s="96"/>
      <c r="F85" s="8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6" s="1" customFormat="1" ht="13.5" customHeight="1">
      <c r="A86" s="27" t="s">
        <v>69</v>
      </c>
      <c r="B86" s="8" t="s">
        <v>51</v>
      </c>
      <c r="C86" s="3" t="s">
        <v>132</v>
      </c>
      <c r="D86" s="15" t="s">
        <v>54</v>
      </c>
      <c r="E86" s="96">
        <v>2477</v>
      </c>
      <c r="F86" s="85">
        <v>11798</v>
      </c>
    </row>
    <row r="87" spans="1:124" s="10" customFormat="1" ht="13.5" customHeight="1">
      <c r="A87" s="27"/>
      <c r="B87" s="8"/>
      <c r="C87" s="7" t="s">
        <v>73</v>
      </c>
      <c r="D87" s="15" t="s">
        <v>55</v>
      </c>
      <c r="E87" s="96">
        <v>106</v>
      </c>
      <c r="F87" s="85">
        <v>3359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s="10" customFormat="1" ht="13.5" customHeight="1">
      <c r="A88" s="27"/>
      <c r="B88" s="8"/>
      <c r="C88" s="7" t="s">
        <v>83</v>
      </c>
      <c r="D88" s="15" t="s">
        <v>57</v>
      </c>
      <c r="E88" s="96">
        <v>31</v>
      </c>
      <c r="F88" s="85">
        <v>1759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s="10" customFormat="1" ht="13.5" customHeight="1">
      <c r="A89" s="27"/>
      <c r="B89" s="8"/>
      <c r="C89" s="3"/>
      <c r="D89" s="15" t="s">
        <v>56</v>
      </c>
      <c r="E89" s="96">
        <v>1</v>
      </c>
      <c r="F89" s="85">
        <v>110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s="10" customFormat="1" ht="13.5" customHeight="1">
      <c r="A90" s="27"/>
      <c r="B90" s="8"/>
      <c r="C90" s="7"/>
      <c r="D90" s="15" t="s">
        <v>58</v>
      </c>
      <c r="E90" s="96">
        <v>20</v>
      </c>
      <c r="F90" s="85">
        <v>12704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s="10" customFormat="1" ht="13.5" customHeight="1">
      <c r="A91" s="27"/>
      <c r="B91" s="8"/>
      <c r="C91" s="7"/>
      <c r="D91" s="15" t="s">
        <v>59</v>
      </c>
      <c r="E91" s="96">
        <v>0</v>
      </c>
      <c r="F91" s="85">
        <v>505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s="10" customFormat="1" ht="13.5" customHeight="1">
      <c r="A92" s="28"/>
      <c r="B92" s="41"/>
      <c r="C92" s="21"/>
      <c r="D92" s="22"/>
      <c r="E92" s="99">
        <f>SUM(E86:E91)</f>
        <v>2635</v>
      </c>
      <c r="F92" s="88">
        <v>30235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s="10" customFormat="1" ht="13.5" customHeight="1">
      <c r="A93" s="27"/>
      <c r="B93" s="8"/>
      <c r="C93" s="5"/>
      <c r="D93" s="15"/>
      <c r="E93" s="100"/>
      <c r="F93" s="8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6" s="1" customFormat="1" ht="13.5" customHeight="1">
      <c r="A94" s="27" t="s">
        <v>108</v>
      </c>
      <c r="B94" s="42" t="s">
        <v>51</v>
      </c>
      <c r="C94" s="7" t="s">
        <v>121</v>
      </c>
      <c r="D94" s="15" t="s">
        <v>54</v>
      </c>
      <c r="E94" s="96">
        <v>1206</v>
      </c>
      <c r="F94" s="85">
        <v>10527</v>
      </c>
    </row>
    <row r="95" spans="1:6" s="1" customFormat="1" ht="13.5" customHeight="1">
      <c r="A95" s="27"/>
      <c r="B95" s="42"/>
      <c r="C95" s="7" t="s">
        <v>159</v>
      </c>
      <c r="D95" s="15" t="s">
        <v>55</v>
      </c>
      <c r="E95" s="96">
        <v>413</v>
      </c>
      <c r="F95" s="85">
        <v>3666</v>
      </c>
    </row>
    <row r="96" spans="1:6" s="1" customFormat="1" ht="13.5" customHeight="1">
      <c r="A96" s="27"/>
      <c r="B96" s="42"/>
      <c r="C96" s="7" t="s">
        <v>83</v>
      </c>
      <c r="D96" s="15" t="s">
        <v>57</v>
      </c>
      <c r="E96" s="96">
        <v>298</v>
      </c>
      <c r="F96" s="85">
        <v>2026</v>
      </c>
    </row>
    <row r="97" spans="1:6" s="1" customFormat="1" ht="13.5" customHeight="1">
      <c r="A97" s="27"/>
      <c r="B97" s="42"/>
      <c r="C97" s="7"/>
      <c r="D97" s="15" t="s">
        <v>56</v>
      </c>
      <c r="E97" s="96">
        <v>69</v>
      </c>
      <c r="F97" s="85">
        <v>178</v>
      </c>
    </row>
    <row r="98" spans="1:6" s="1" customFormat="1" ht="13.5" customHeight="1">
      <c r="A98" s="27"/>
      <c r="B98" s="42"/>
      <c r="C98" s="7"/>
      <c r="D98" s="15" t="s">
        <v>58</v>
      </c>
      <c r="E98" s="96">
        <v>438</v>
      </c>
      <c r="F98" s="85">
        <v>13122</v>
      </c>
    </row>
    <row r="99" spans="1:6" s="1" customFormat="1" ht="13.5" customHeight="1">
      <c r="A99" s="27"/>
      <c r="B99" s="42"/>
      <c r="C99" s="7"/>
      <c r="D99" s="15" t="s">
        <v>59</v>
      </c>
      <c r="E99" s="96">
        <v>7</v>
      </c>
      <c r="F99" s="85">
        <v>512</v>
      </c>
    </row>
    <row r="100" spans="1:6" s="1" customFormat="1" ht="13.5" customHeight="1">
      <c r="A100" s="28"/>
      <c r="B100" s="41"/>
      <c r="C100" s="21"/>
      <c r="D100" s="22"/>
      <c r="E100" s="99">
        <f>SUM(E94:E99)</f>
        <v>2431</v>
      </c>
      <c r="F100" s="88">
        <v>30031</v>
      </c>
    </row>
    <row r="101" spans="1:6" s="1" customFormat="1" ht="13.5" customHeight="1">
      <c r="A101" s="27"/>
      <c r="B101" s="8"/>
      <c r="C101" s="7"/>
      <c r="D101" s="15"/>
      <c r="E101" s="96"/>
      <c r="F101" s="85"/>
    </row>
    <row r="102" spans="1:6" s="1" customFormat="1" ht="13.5" customHeight="1">
      <c r="A102" s="30" t="s">
        <v>70</v>
      </c>
      <c r="B102" s="8" t="s">
        <v>51</v>
      </c>
      <c r="C102" s="7" t="s">
        <v>112</v>
      </c>
      <c r="D102" s="15" t="s">
        <v>54</v>
      </c>
      <c r="E102" s="96">
        <v>3471</v>
      </c>
      <c r="F102" s="85">
        <v>12792</v>
      </c>
    </row>
    <row r="103" spans="1:6" s="1" customFormat="1" ht="13.5" customHeight="1">
      <c r="A103" s="30"/>
      <c r="B103" s="8"/>
      <c r="C103" s="3" t="s">
        <v>19</v>
      </c>
      <c r="D103" s="15" t="s">
        <v>55</v>
      </c>
      <c r="E103" s="96">
        <v>690</v>
      </c>
      <c r="F103" s="85">
        <v>3943</v>
      </c>
    </row>
    <row r="104" spans="2:6" s="1" customFormat="1" ht="13.5" customHeight="1">
      <c r="B104" s="8"/>
      <c r="C104" s="3" t="s">
        <v>157</v>
      </c>
      <c r="D104" s="15" t="s">
        <v>57</v>
      </c>
      <c r="E104" s="96">
        <f>11994+161893</f>
        <v>173887</v>
      </c>
      <c r="F104" s="85">
        <v>175615</v>
      </c>
    </row>
    <row r="105" spans="2:6" s="1" customFormat="1" ht="13.5" customHeight="1">
      <c r="B105" s="8"/>
      <c r="C105" s="7" t="s">
        <v>85</v>
      </c>
      <c r="D105" s="15" t="s">
        <v>56</v>
      </c>
      <c r="E105" s="96">
        <v>41</v>
      </c>
      <c r="F105" s="85">
        <v>150</v>
      </c>
    </row>
    <row r="106" spans="2:6" s="1" customFormat="1" ht="13.5" customHeight="1">
      <c r="B106" s="8"/>
      <c r="C106" s="3" t="s">
        <v>1</v>
      </c>
      <c r="D106" s="15" t="s">
        <v>58</v>
      </c>
      <c r="E106" s="96">
        <v>650</v>
      </c>
      <c r="F106" s="85">
        <v>13334</v>
      </c>
    </row>
    <row r="107" spans="1:124" s="10" customFormat="1" ht="13.5" customHeight="1">
      <c r="A107" s="1"/>
      <c r="B107" s="8"/>
      <c r="C107" s="3" t="s">
        <v>6</v>
      </c>
      <c r="D107" s="15" t="s">
        <v>59</v>
      </c>
      <c r="E107" s="96">
        <v>2</v>
      </c>
      <c r="F107" s="85">
        <v>507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6" s="1" customFormat="1" ht="12.75" customHeight="1">
      <c r="B108" s="8"/>
      <c r="C108" s="7" t="s">
        <v>3</v>
      </c>
      <c r="D108" s="15" t="s">
        <v>60</v>
      </c>
      <c r="E108" s="96">
        <v>68</v>
      </c>
      <c r="F108" s="85">
        <v>99</v>
      </c>
    </row>
    <row r="109" spans="1:6" s="1" customFormat="1" ht="13.5" customHeight="1">
      <c r="A109" s="30"/>
      <c r="B109" s="8"/>
      <c r="C109" s="2" t="s">
        <v>5</v>
      </c>
      <c r="D109" s="15" t="s">
        <v>63</v>
      </c>
      <c r="E109" s="96">
        <v>628</v>
      </c>
      <c r="F109" s="85">
        <v>628</v>
      </c>
    </row>
    <row r="110" spans="1:6" s="1" customFormat="1" ht="13.5" customHeight="1">
      <c r="A110" s="30"/>
      <c r="B110" s="8"/>
      <c r="C110" s="2" t="s">
        <v>4</v>
      </c>
      <c r="D110" s="31" t="s">
        <v>96</v>
      </c>
      <c r="E110" s="96">
        <v>50</v>
      </c>
      <c r="F110" s="85">
        <v>4925</v>
      </c>
    </row>
    <row r="111" spans="1:6" s="1" customFormat="1" ht="13.5" customHeight="1">
      <c r="A111" s="30"/>
      <c r="B111" s="8"/>
      <c r="C111" s="7" t="s">
        <v>166</v>
      </c>
      <c r="D111" s="15"/>
      <c r="E111" s="96"/>
      <c r="F111" s="85"/>
    </row>
    <row r="112" spans="1:6" s="1" customFormat="1" ht="13.5" customHeight="1">
      <c r="A112" s="30"/>
      <c r="B112" s="8"/>
      <c r="C112" s="7" t="s">
        <v>2</v>
      </c>
      <c r="D112" s="16"/>
      <c r="E112" s="100"/>
      <c r="F112" s="85"/>
    </row>
    <row r="113" spans="1:6" s="1" customFormat="1" ht="13.5" customHeight="1">
      <c r="A113" s="30"/>
      <c r="B113" s="8"/>
      <c r="C113" s="7" t="s">
        <v>83</v>
      </c>
      <c r="D113" s="16"/>
      <c r="E113" s="100"/>
      <c r="F113" s="85"/>
    </row>
    <row r="114" spans="1:6" s="1" customFormat="1" ht="13.5" customHeight="1">
      <c r="A114" s="28"/>
      <c r="B114" s="41"/>
      <c r="C114" s="21"/>
      <c r="D114" s="22"/>
      <c r="E114" s="99">
        <f>SUM(E102:E113)</f>
        <v>179487</v>
      </c>
      <c r="F114" s="88">
        <v>211993</v>
      </c>
    </row>
    <row r="115" spans="1:124" s="10" customFormat="1" ht="13.5" customHeight="1">
      <c r="A115" s="27"/>
      <c r="B115" s="8"/>
      <c r="C115" s="7"/>
      <c r="D115" s="15"/>
      <c r="E115" s="100"/>
      <c r="F115" s="8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6" s="1" customFormat="1" ht="13.5" customHeight="1">
      <c r="A116" s="27" t="s">
        <v>97</v>
      </c>
      <c r="B116" s="42" t="s">
        <v>98</v>
      </c>
      <c r="C116" s="7" t="s">
        <v>160</v>
      </c>
      <c r="D116" s="15" t="s">
        <v>54</v>
      </c>
      <c r="E116" s="96">
        <v>949</v>
      </c>
      <c r="F116" s="85">
        <v>10270</v>
      </c>
    </row>
    <row r="117" spans="1:6" s="1" customFormat="1" ht="13.5" customHeight="1">
      <c r="A117" s="27"/>
      <c r="B117" s="42"/>
      <c r="C117" s="7" t="s">
        <v>83</v>
      </c>
      <c r="D117" s="15" t="s">
        <v>55</v>
      </c>
      <c r="E117" s="96">
        <v>311</v>
      </c>
      <c r="F117" s="85">
        <v>3564</v>
      </c>
    </row>
    <row r="118" spans="1:6" s="1" customFormat="1" ht="13.5" customHeight="1">
      <c r="A118" s="27"/>
      <c r="B118" s="42"/>
      <c r="C118" s="3"/>
      <c r="D118" s="15" t="s">
        <v>57</v>
      </c>
      <c r="E118" s="96">
        <v>260</v>
      </c>
      <c r="F118" s="85">
        <v>1988</v>
      </c>
    </row>
    <row r="119" spans="1:6" s="1" customFormat="1" ht="13.5" customHeight="1">
      <c r="A119" s="27"/>
      <c r="B119" s="42"/>
      <c r="C119" s="7"/>
      <c r="D119" s="15" t="s">
        <v>56</v>
      </c>
      <c r="E119" s="96">
        <v>64</v>
      </c>
      <c r="F119" s="85">
        <v>173</v>
      </c>
    </row>
    <row r="120" spans="1:6" s="1" customFormat="1" ht="13.5" customHeight="1">
      <c r="A120" s="27"/>
      <c r="B120" s="42"/>
      <c r="C120" s="7"/>
      <c r="D120" s="15" t="s">
        <v>58</v>
      </c>
      <c r="E120" s="96">
        <v>16</v>
      </c>
      <c r="F120" s="85">
        <v>12700</v>
      </c>
    </row>
    <row r="121" spans="1:6" s="1" customFormat="1" ht="13.5" customHeight="1">
      <c r="A121" s="27"/>
      <c r="B121" s="42"/>
      <c r="C121" s="7"/>
      <c r="D121" s="15" t="s">
        <v>59</v>
      </c>
      <c r="E121" s="96">
        <v>0</v>
      </c>
      <c r="F121" s="85">
        <v>505</v>
      </c>
    </row>
    <row r="122" spans="1:6" s="1" customFormat="1" ht="13.5" customHeight="1">
      <c r="A122" s="28"/>
      <c r="B122" s="41"/>
      <c r="C122" s="21"/>
      <c r="D122" s="22"/>
      <c r="E122" s="99">
        <f>SUM(E116:E121)</f>
        <v>1600</v>
      </c>
      <c r="F122" s="88">
        <v>29200</v>
      </c>
    </row>
    <row r="123" spans="1:6" s="1" customFormat="1" ht="13.5" customHeight="1">
      <c r="A123" s="27"/>
      <c r="B123" s="8"/>
      <c r="C123" s="3"/>
      <c r="D123" s="15"/>
      <c r="E123" s="96"/>
      <c r="F123" s="85"/>
    </row>
    <row r="124" spans="1:6" s="1" customFormat="1" ht="13.5" customHeight="1">
      <c r="A124" s="27" t="s">
        <v>126</v>
      </c>
      <c r="B124" s="8" t="s">
        <v>129</v>
      </c>
      <c r="C124" s="5" t="s">
        <v>112</v>
      </c>
      <c r="D124" s="15" t="s">
        <v>54</v>
      </c>
      <c r="E124" s="96">
        <v>0</v>
      </c>
      <c r="F124" s="85">
        <v>9321</v>
      </c>
    </row>
    <row r="125" spans="1:6" s="1" customFormat="1" ht="13.5" customHeight="1">
      <c r="A125" s="27"/>
      <c r="B125" s="8"/>
      <c r="C125" s="7" t="s">
        <v>83</v>
      </c>
      <c r="D125" s="15" t="s">
        <v>55</v>
      </c>
      <c r="E125" s="96">
        <v>0</v>
      </c>
      <c r="F125" s="85">
        <v>3253</v>
      </c>
    </row>
    <row r="126" spans="1:6" s="1" customFormat="1" ht="13.5" customHeight="1">
      <c r="A126" s="27"/>
      <c r="B126" s="8"/>
      <c r="C126" s="15"/>
      <c r="D126" s="15" t="s">
        <v>57</v>
      </c>
      <c r="E126" s="96">
        <v>161893</v>
      </c>
      <c r="F126" s="85">
        <v>163621</v>
      </c>
    </row>
    <row r="127" spans="1:6" s="1" customFormat="1" ht="13.5" customHeight="1">
      <c r="A127" s="27"/>
      <c r="B127" s="8"/>
      <c r="C127" s="15"/>
      <c r="D127" s="15" t="s">
        <v>56</v>
      </c>
      <c r="E127" s="96">
        <v>0</v>
      </c>
      <c r="F127" s="85">
        <v>109</v>
      </c>
    </row>
    <row r="128" spans="1:6" s="1" customFormat="1" ht="13.5" customHeight="1">
      <c r="A128" s="27"/>
      <c r="B128" s="8"/>
      <c r="C128" s="15"/>
      <c r="D128" s="15" t="s">
        <v>58</v>
      </c>
      <c r="E128" s="96">
        <v>0</v>
      </c>
      <c r="F128" s="85">
        <v>12684</v>
      </c>
    </row>
    <row r="129" spans="1:6" s="1" customFormat="1" ht="13.5" customHeight="1">
      <c r="A129" s="27"/>
      <c r="B129" s="8"/>
      <c r="C129" s="3"/>
      <c r="D129" s="15" t="s">
        <v>59</v>
      </c>
      <c r="E129" s="96">
        <v>0</v>
      </c>
      <c r="F129" s="85">
        <v>505</v>
      </c>
    </row>
    <row r="130" spans="1:6" s="1" customFormat="1" ht="13.5" customHeight="1">
      <c r="A130" s="28"/>
      <c r="B130" s="41"/>
      <c r="C130" s="21"/>
      <c r="D130" s="22"/>
      <c r="E130" s="99">
        <f>SUM(E124:E129)</f>
        <v>161893</v>
      </c>
      <c r="F130" s="88">
        <v>189493</v>
      </c>
    </row>
    <row r="131" spans="1:6" s="1" customFormat="1" ht="13.5" customHeight="1">
      <c r="A131" s="27"/>
      <c r="B131" s="8"/>
      <c r="C131" s="3"/>
      <c r="D131" s="15"/>
      <c r="E131" s="96"/>
      <c r="F131" s="85"/>
    </row>
    <row r="132" spans="1:124" s="10" customFormat="1" ht="13.5" customHeight="1">
      <c r="A132" s="27" t="s">
        <v>8</v>
      </c>
      <c r="B132" s="42" t="s">
        <v>7</v>
      </c>
      <c r="C132" s="7" t="s">
        <v>157</v>
      </c>
      <c r="D132" s="15" t="s">
        <v>54</v>
      </c>
      <c r="E132" s="96">
        <v>490</v>
      </c>
      <c r="F132" s="85">
        <v>9811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6" s="1" customFormat="1" ht="13.5" customHeight="1">
      <c r="A133" s="27"/>
      <c r="B133" s="42"/>
      <c r="C133" s="7" t="s">
        <v>154</v>
      </c>
      <c r="D133" s="15" t="s">
        <v>55</v>
      </c>
      <c r="E133" s="96">
        <v>415</v>
      </c>
      <c r="F133" s="85">
        <v>3668</v>
      </c>
    </row>
    <row r="134" spans="1:124" s="10" customFormat="1" ht="13.5" customHeight="1">
      <c r="A134" s="27"/>
      <c r="B134" s="42"/>
      <c r="C134" s="7" t="s">
        <v>83</v>
      </c>
      <c r="D134" s="15" t="s">
        <v>57</v>
      </c>
      <c r="E134" s="96">
        <v>180</v>
      </c>
      <c r="F134" s="85">
        <v>1908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s="10" customFormat="1" ht="13.5" customHeight="1">
      <c r="A135" s="27"/>
      <c r="B135" s="42"/>
      <c r="C135" s="7"/>
      <c r="D135" s="15" t="s">
        <v>56</v>
      </c>
      <c r="E135" s="96">
        <v>22</v>
      </c>
      <c r="F135" s="85">
        <v>131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s="10" customFormat="1" ht="13.5" customHeight="1">
      <c r="A136" s="27"/>
      <c r="B136" s="42"/>
      <c r="C136" s="7"/>
      <c r="D136" s="15" t="s">
        <v>58</v>
      </c>
      <c r="E136" s="96">
        <v>138</v>
      </c>
      <c r="F136" s="85">
        <v>12822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s="10" customFormat="1" ht="13.5" customHeight="1">
      <c r="A137" s="27"/>
      <c r="B137" s="42"/>
      <c r="C137" s="7"/>
      <c r="D137" s="15" t="s">
        <v>59</v>
      </c>
      <c r="E137" s="96">
        <v>1</v>
      </c>
      <c r="F137" s="85">
        <v>506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s="10" customFormat="1" ht="13.5" customHeight="1">
      <c r="A138" s="27"/>
      <c r="B138" s="42"/>
      <c r="C138" s="7"/>
      <c r="D138" s="31" t="s">
        <v>96</v>
      </c>
      <c r="E138" s="96">
        <v>50</v>
      </c>
      <c r="F138" s="85">
        <v>4925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s="10" customFormat="1" ht="13.5" customHeight="1">
      <c r="A139" s="28"/>
      <c r="B139" s="41"/>
      <c r="C139" s="21"/>
      <c r="D139" s="22"/>
      <c r="E139" s="99">
        <f>SUM(E132:E138)</f>
        <v>1296</v>
      </c>
      <c r="F139" s="88">
        <v>33771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s="10" customFormat="1" ht="13.5" customHeight="1">
      <c r="A140" s="27"/>
      <c r="B140" s="8"/>
      <c r="C140" s="7"/>
      <c r="D140" s="15"/>
      <c r="E140" s="100"/>
      <c r="F140" s="8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6" s="1" customFormat="1" ht="13.5" customHeight="1">
      <c r="A141" s="27" t="s">
        <v>134</v>
      </c>
      <c r="B141" s="8" t="s">
        <v>7</v>
      </c>
      <c r="C141" s="7" t="s">
        <v>14</v>
      </c>
      <c r="D141" s="15" t="s">
        <v>54</v>
      </c>
      <c r="E141" s="96">
        <v>875</v>
      </c>
      <c r="F141" s="85">
        <v>10196</v>
      </c>
    </row>
    <row r="142" spans="1:6" s="1" customFormat="1" ht="13.5" customHeight="1">
      <c r="A142" s="27"/>
      <c r="B142" s="8"/>
      <c r="C142" s="7" t="s">
        <v>11</v>
      </c>
      <c r="D142" s="15" t="s">
        <v>55</v>
      </c>
      <c r="E142" s="96">
        <v>184</v>
      </c>
      <c r="F142" s="85">
        <v>3437</v>
      </c>
    </row>
    <row r="143" spans="1:6" s="1" customFormat="1" ht="13.5" customHeight="1">
      <c r="A143" s="27"/>
      <c r="B143" s="8"/>
      <c r="C143" s="7" t="s">
        <v>83</v>
      </c>
      <c r="D143" s="15" t="s">
        <v>57</v>
      </c>
      <c r="E143" s="96">
        <v>181</v>
      </c>
      <c r="F143" s="85">
        <v>1909</v>
      </c>
    </row>
    <row r="144" spans="1:6" s="1" customFormat="1" ht="13.5" customHeight="1">
      <c r="A144" s="27"/>
      <c r="B144" s="8"/>
      <c r="C144" s="7"/>
      <c r="D144" s="15" t="s">
        <v>56</v>
      </c>
      <c r="E144" s="96">
        <v>15</v>
      </c>
      <c r="F144" s="85">
        <v>124</v>
      </c>
    </row>
    <row r="145" spans="1:6" s="1" customFormat="1" ht="13.5" customHeight="1">
      <c r="A145" s="27"/>
      <c r="B145" s="8"/>
      <c r="C145" s="7"/>
      <c r="D145" s="15" t="s">
        <v>58</v>
      </c>
      <c r="E145" s="96">
        <v>161</v>
      </c>
      <c r="F145" s="85">
        <v>12845</v>
      </c>
    </row>
    <row r="146" spans="1:6" s="1" customFormat="1" ht="13.5" customHeight="1">
      <c r="A146" s="27"/>
      <c r="B146" s="8"/>
      <c r="C146" s="7"/>
      <c r="D146" s="15" t="s">
        <v>59</v>
      </c>
      <c r="E146" s="96">
        <v>1</v>
      </c>
      <c r="F146" s="92">
        <v>506</v>
      </c>
    </row>
    <row r="147" spans="1:6" s="1" customFormat="1" ht="13.5" customHeight="1">
      <c r="A147" s="28"/>
      <c r="B147" s="41"/>
      <c r="C147" s="21"/>
      <c r="D147" s="22"/>
      <c r="E147" s="99">
        <f>SUM(E141:E146)</f>
        <v>1417</v>
      </c>
      <c r="F147" s="88">
        <v>29017</v>
      </c>
    </row>
    <row r="148" spans="1:6" s="1" customFormat="1" ht="13.5" customHeight="1">
      <c r="A148" s="27"/>
      <c r="B148" s="42"/>
      <c r="C148" s="3"/>
      <c r="D148" s="15"/>
      <c r="E148" s="96"/>
      <c r="F148" s="85"/>
    </row>
    <row r="149" spans="1:6" s="1" customFormat="1" ht="13.5" customHeight="1">
      <c r="A149" s="27" t="s">
        <v>74</v>
      </c>
      <c r="B149" s="4" t="s">
        <v>7</v>
      </c>
      <c r="C149" s="3" t="s">
        <v>85</v>
      </c>
      <c r="D149" s="15" t="s">
        <v>54</v>
      </c>
      <c r="E149" s="96">
        <f>1031+110</f>
        <v>1141</v>
      </c>
      <c r="F149" s="85">
        <v>10462</v>
      </c>
    </row>
    <row r="150" spans="1:6" s="1" customFormat="1" ht="13.5" customHeight="1">
      <c r="A150" s="27"/>
      <c r="B150" s="4"/>
      <c r="C150" s="3" t="s">
        <v>6</v>
      </c>
      <c r="D150" s="15" t="s">
        <v>55</v>
      </c>
      <c r="E150" s="96">
        <v>222</v>
      </c>
      <c r="F150" s="85">
        <v>3475</v>
      </c>
    </row>
    <row r="151" spans="1:6" s="1" customFormat="1" ht="13.5" customHeight="1">
      <c r="A151" s="27"/>
      <c r="B151" s="4"/>
      <c r="C151" s="3" t="s">
        <v>88</v>
      </c>
      <c r="D151" s="15" t="s">
        <v>57</v>
      </c>
      <c r="E151" s="96">
        <v>12</v>
      </c>
      <c r="F151" s="85">
        <v>1740</v>
      </c>
    </row>
    <row r="152" spans="1:6" s="1" customFormat="1" ht="13.5" customHeight="1">
      <c r="A152" s="27"/>
      <c r="B152" s="4"/>
      <c r="C152" s="2" t="s">
        <v>12</v>
      </c>
      <c r="D152" s="15" t="s">
        <v>56</v>
      </c>
      <c r="E152" s="96">
        <v>8</v>
      </c>
      <c r="F152" s="85">
        <v>117</v>
      </c>
    </row>
    <row r="153" spans="1:6" s="1" customFormat="1" ht="13.5" customHeight="1">
      <c r="A153" s="27"/>
      <c r="B153" s="4"/>
      <c r="C153" s="7" t="s">
        <v>83</v>
      </c>
      <c r="D153" s="15" t="s">
        <v>58</v>
      </c>
      <c r="E153" s="96">
        <v>10</v>
      </c>
      <c r="F153" s="85">
        <v>12694</v>
      </c>
    </row>
    <row r="154" spans="1:6" s="1" customFormat="1" ht="13.5" customHeight="1">
      <c r="A154" s="27"/>
      <c r="B154" s="4"/>
      <c r="D154" s="15" t="s">
        <v>59</v>
      </c>
      <c r="E154" s="96">
        <v>1</v>
      </c>
      <c r="F154" s="92">
        <v>506</v>
      </c>
    </row>
    <row r="155" spans="1:6" s="1" customFormat="1" ht="13.5" customHeight="1">
      <c r="A155" s="28"/>
      <c r="B155" s="41"/>
      <c r="C155" s="21"/>
      <c r="D155" s="22"/>
      <c r="E155" s="99">
        <f>SUM(E149:E154)</f>
        <v>1394</v>
      </c>
      <c r="F155" s="88">
        <v>28994</v>
      </c>
    </row>
    <row r="156" spans="1:6" s="1" customFormat="1" ht="13.5" customHeight="1">
      <c r="A156" s="27"/>
      <c r="B156" s="42"/>
      <c r="C156" s="3"/>
      <c r="D156" s="15"/>
      <c r="E156" s="96"/>
      <c r="F156" s="85"/>
    </row>
    <row r="157" spans="1:6" s="1" customFormat="1" ht="13.5" customHeight="1">
      <c r="A157" s="27" t="s">
        <v>9</v>
      </c>
      <c r="B157" s="42" t="s">
        <v>7</v>
      </c>
      <c r="C157" s="3" t="s">
        <v>132</v>
      </c>
      <c r="D157" s="15" t="s">
        <v>54</v>
      </c>
      <c r="E157" s="96">
        <v>2477</v>
      </c>
      <c r="F157" s="85">
        <v>11798</v>
      </c>
    </row>
    <row r="158" spans="1:6" s="1" customFormat="1" ht="13.5" customHeight="1">
      <c r="A158" s="27"/>
      <c r="B158" s="42"/>
      <c r="C158" s="3" t="s">
        <v>10</v>
      </c>
      <c r="D158" s="15" t="s">
        <v>55</v>
      </c>
      <c r="E158" s="96">
        <v>106</v>
      </c>
      <c r="F158" s="85">
        <v>3359</v>
      </c>
    </row>
    <row r="159" spans="1:6" s="1" customFormat="1" ht="13.5" customHeight="1">
      <c r="A159" s="27"/>
      <c r="B159" s="42"/>
      <c r="C159" s="3" t="s">
        <v>73</v>
      </c>
      <c r="D159" s="15" t="s">
        <v>57</v>
      </c>
      <c r="E159" s="96">
        <v>31</v>
      </c>
      <c r="F159" s="85">
        <v>1759</v>
      </c>
    </row>
    <row r="160" spans="1:6" s="1" customFormat="1" ht="13.5" customHeight="1">
      <c r="A160" s="27"/>
      <c r="B160" s="42"/>
      <c r="C160" s="7" t="s">
        <v>83</v>
      </c>
      <c r="D160" s="15" t="s">
        <v>56</v>
      </c>
      <c r="E160" s="96">
        <v>1</v>
      </c>
      <c r="F160" s="85">
        <v>110</v>
      </c>
    </row>
    <row r="161" spans="1:6" s="1" customFormat="1" ht="13.5" customHeight="1">
      <c r="A161" s="27"/>
      <c r="B161" s="42"/>
      <c r="D161" s="15" t="s">
        <v>58</v>
      </c>
      <c r="E161" s="96">
        <v>20</v>
      </c>
      <c r="F161" s="85">
        <v>12704</v>
      </c>
    </row>
    <row r="162" spans="1:6" s="1" customFormat="1" ht="13.5" customHeight="1">
      <c r="A162" s="27"/>
      <c r="B162" s="42"/>
      <c r="C162" s="7"/>
      <c r="D162" s="15" t="s">
        <v>59</v>
      </c>
      <c r="E162" s="96">
        <v>0</v>
      </c>
      <c r="F162" s="85">
        <v>505</v>
      </c>
    </row>
    <row r="163" spans="1:6" s="1" customFormat="1" ht="13.5" customHeight="1">
      <c r="A163" s="28"/>
      <c r="B163" s="41"/>
      <c r="C163" s="21"/>
      <c r="D163" s="22"/>
      <c r="E163" s="99">
        <f>SUM(E157:E162)</f>
        <v>2635</v>
      </c>
      <c r="F163" s="88">
        <v>30235</v>
      </c>
    </row>
    <row r="164" spans="1:124" s="10" customFormat="1" ht="12.75" customHeight="1">
      <c r="A164" s="27"/>
      <c r="B164" s="8"/>
      <c r="C164" s="7"/>
      <c r="D164" s="15"/>
      <c r="E164" s="96"/>
      <c r="F164" s="8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6" s="1" customFormat="1" ht="13.5" customHeight="1">
      <c r="A165" s="27" t="s">
        <v>145</v>
      </c>
      <c r="B165" s="8" t="s">
        <v>50</v>
      </c>
      <c r="C165" s="7" t="s">
        <v>11</v>
      </c>
      <c r="D165" s="15" t="s">
        <v>54</v>
      </c>
      <c r="E165" s="96">
        <v>0</v>
      </c>
      <c r="F165" s="85">
        <v>9321</v>
      </c>
    </row>
    <row r="166" spans="1:6" s="1" customFormat="1" ht="13.5" customHeight="1">
      <c r="A166" s="27"/>
      <c r="B166" s="8"/>
      <c r="C166" s="7" t="s">
        <v>71</v>
      </c>
      <c r="D166" s="15" t="s">
        <v>55</v>
      </c>
      <c r="E166" s="96">
        <v>0</v>
      </c>
      <c r="F166" s="85">
        <v>3253</v>
      </c>
    </row>
    <row r="167" spans="1:6" s="1" customFormat="1" ht="13.5" customHeight="1">
      <c r="A167" s="27"/>
      <c r="B167" s="8"/>
      <c r="C167" s="7" t="s">
        <v>83</v>
      </c>
      <c r="D167" s="15" t="s">
        <v>57</v>
      </c>
      <c r="E167" s="96">
        <v>0</v>
      </c>
      <c r="F167" s="85">
        <v>1728</v>
      </c>
    </row>
    <row r="168" spans="1:6" s="1" customFormat="1" ht="13.5" customHeight="1">
      <c r="A168" s="27"/>
      <c r="B168" s="8"/>
      <c r="C168" s="7"/>
      <c r="D168" s="15" t="s">
        <v>56</v>
      </c>
      <c r="E168" s="96">
        <v>0</v>
      </c>
      <c r="F168" s="85">
        <v>109</v>
      </c>
    </row>
    <row r="169" spans="1:6" s="1" customFormat="1" ht="13.5" customHeight="1">
      <c r="A169" s="27"/>
      <c r="B169" s="8"/>
      <c r="C169" s="7"/>
      <c r="D169" s="15" t="s">
        <v>58</v>
      </c>
      <c r="E169" s="96">
        <v>0</v>
      </c>
      <c r="F169" s="85">
        <v>12684</v>
      </c>
    </row>
    <row r="170" spans="1:6" s="1" customFormat="1" ht="13.5" customHeight="1">
      <c r="A170" s="27"/>
      <c r="B170" s="8"/>
      <c r="C170" s="7"/>
      <c r="D170" s="15" t="s">
        <v>59</v>
      </c>
      <c r="E170" s="96">
        <v>0</v>
      </c>
      <c r="F170" s="85">
        <v>505</v>
      </c>
    </row>
    <row r="171" spans="1:6" s="1" customFormat="1" ht="13.5" customHeight="1">
      <c r="A171" s="28"/>
      <c r="B171" s="41"/>
      <c r="C171" s="21"/>
      <c r="D171" s="22"/>
      <c r="E171" s="103">
        <v>0</v>
      </c>
      <c r="F171" s="88">
        <v>27600</v>
      </c>
    </row>
    <row r="172" spans="1:124" s="10" customFormat="1" ht="13.5" customHeight="1">
      <c r="A172" s="27"/>
      <c r="B172" s="4"/>
      <c r="C172" s="2"/>
      <c r="D172" s="15"/>
      <c r="E172" s="96"/>
      <c r="F172" s="8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6" s="1" customFormat="1" ht="13.5" customHeight="1">
      <c r="A173" s="27" t="s">
        <v>141</v>
      </c>
      <c r="B173" s="6" t="s">
        <v>50</v>
      </c>
      <c r="C173" s="7" t="s">
        <v>157</v>
      </c>
      <c r="D173" s="15" t="s">
        <v>54</v>
      </c>
      <c r="E173" s="96">
        <v>490</v>
      </c>
      <c r="F173" s="85">
        <v>9811</v>
      </c>
    </row>
    <row r="174" spans="1:6" s="1" customFormat="1" ht="13.5" customHeight="1">
      <c r="A174" s="27"/>
      <c r="B174" s="42"/>
      <c r="C174" s="7" t="s">
        <v>154</v>
      </c>
      <c r="D174" s="15" t="s">
        <v>55</v>
      </c>
      <c r="E174" s="96">
        <v>415</v>
      </c>
      <c r="F174" s="85">
        <v>3668</v>
      </c>
    </row>
    <row r="175" spans="1:6" s="1" customFormat="1" ht="13.5" customHeight="1">
      <c r="A175" s="27"/>
      <c r="B175" s="42"/>
      <c r="C175" s="7" t="s">
        <v>83</v>
      </c>
      <c r="D175" s="15" t="s">
        <v>57</v>
      </c>
      <c r="E175" s="96">
        <v>180</v>
      </c>
      <c r="F175" s="85">
        <v>1908</v>
      </c>
    </row>
    <row r="176" spans="1:6" s="1" customFormat="1" ht="13.5" customHeight="1">
      <c r="A176" s="27"/>
      <c r="B176" s="42"/>
      <c r="C176" s="7"/>
      <c r="D176" s="15" t="s">
        <v>56</v>
      </c>
      <c r="E176" s="96">
        <v>22</v>
      </c>
      <c r="F176" s="85">
        <v>131</v>
      </c>
    </row>
    <row r="177" spans="1:6" s="1" customFormat="1" ht="13.5" customHeight="1">
      <c r="A177" s="27"/>
      <c r="B177" s="42"/>
      <c r="C177" s="7"/>
      <c r="D177" s="15" t="s">
        <v>58</v>
      </c>
      <c r="E177" s="96">
        <v>138</v>
      </c>
      <c r="F177" s="85">
        <v>12822</v>
      </c>
    </row>
    <row r="178" spans="1:6" s="1" customFormat="1" ht="13.5" customHeight="1">
      <c r="A178" s="27"/>
      <c r="B178" s="42"/>
      <c r="C178" s="7"/>
      <c r="D178" s="15" t="s">
        <v>59</v>
      </c>
      <c r="E178" s="96">
        <v>1</v>
      </c>
      <c r="F178" s="85">
        <v>506</v>
      </c>
    </row>
    <row r="179" spans="1:6" s="1" customFormat="1" ht="13.5" customHeight="1">
      <c r="A179" s="27"/>
      <c r="B179" s="42"/>
      <c r="C179" s="7"/>
      <c r="D179" s="31" t="s">
        <v>96</v>
      </c>
      <c r="E179" s="96">
        <v>50</v>
      </c>
      <c r="F179" s="85">
        <v>4925</v>
      </c>
    </row>
    <row r="180" spans="1:6" s="1" customFormat="1" ht="13.5" customHeight="1">
      <c r="A180" s="28"/>
      <c r="B180" s="41"/>
      <c r="C180" s="21"/>
      <c r="D180" s="22"/>
      <c r="E180" s="99">
        <f>SUM(E173:E179)</f>
        <v>1296</v>
      </c>
      <c r="F180" s="88">
        <v>33771</v>
      </c>
    </row>
    <row r="181" spans="1:124" s="10" customFormat="1" ht="13.5" customHeight="1">
      <c r="A181" s="27"/>
      <c r="B181" s="8"/>
      <c r="C181" s="7"/>
      <c r="D181" s="15"/>
      <c r="E181" s="100"/>
      <c r="F181" s="8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6" s="1" customFormat="1" ht="13.5" customHeight="1">
      <c r="A182" s="27" t="s">
        <v>91</v>
      </c>
      <c r="B182" s="6" t="s">
        <v>50</v>
      </c>
      <c r="C182" s="3" t="s">
        <v>121</v>
      </c>
      <c r="D182" s="15" t="s">
        <v>54</v>
      </c>
      <c r="E182" s="96">
        <v>1434</v>
      </c>
      <c r="F182" s="85">
        <v>10755</v>
      </c>
    </row>
    <row r="183" spans="1:6" s="1" customFormat="1" ht="13.5" customHeight="1">
      <c r="A183" s="27"/>
      <c r="B183" s="6"/>
      <c r="C183" s="13" t="s">
        <v>133</v>
      </c>
      <c r="D183" s="15" t="s">
        <v>55</v>
      </c>
      <c r="E183" s="96">
        <v>598</v>
      </c>
      <c r="F183" s="85">
        <v>3851</v>
      </c>
    </row>
    <row r="184" spans="1:6" s="1" customFormat="1" ht="13.5" customHeight="1">
      <c r="A184" s="27"/>
      <c r="B184" s="6"/>
      <c r="C184" s="7" t="s">
        <v>83</v>
      </c>
      <c r="D184" s="15" t="s">
        <v>57</v>
      </c>
      <c r="E184" s="96">
        <v>486</v>
      </c>
      <c r="F184" s="85">
        <v>2214</v>
      </c>
    </row>
    <row r="185" spans="1:6" s="1" customFormat="1" ht="13.5" customHeight="1">
      <c r="A185" s="27"/>
      <c r="B185" s="42"/>
      <c r="C185" s="3"/>
      <c r="D185" s="15" t="s">
        <v>56</v>
      </c>
      <c r="E185" s="96">
        <v>65</v>
      </c>
      <c r="F185" s="85">
        <v>174</v>
      </c>
    </row>
    <row r="186" spans="1:6" s="1" customFormat="1" ht="13.5" customHeight="1">
      <c r="A186" s="27"/>
      <c r="B186" s="42"/>
      <c r="C186" s="13"/>
      <c r="D186" s="15" t="s">
        <v>58</v>
      </c>
      <c r="E186" s="96">
        <v>17</v>
      </c>
      <c r="F186" s="85">
        <v>12701</v>
      </c>
    </row>
    <row r="187" spans="1:6" s="1" customFormat="1" ht="13.5" customHeight="1">
      <c r="A187" s="27"/>
      <c r="B187" s="42"/>
      <c r="C187" s="7"/>
      <c r="D187" s="15" t="s">
        <v>59</v>
      </c>
      <c r="E187" s="96">
        <v>2</v>
      </c>
      <c r="F187" s="85">
        <v>507</v>
      </c>
    </row>
    <row r="188" spans="1:6" s="1" customFormat="1" ht="13.5" customHeight="1">
      <c r="A188" s="28"/>
      <c r="B188" s="41"/>
      <c r="C188" s="21"/>
      <c r="D188" s="20"/>
      <c r="E188" s="97">
        <f>SUM(E182:E187)</f>
        <v>2602</v>
      </c>
      <c r="F188" s="86">
        <v>30202</v>
      </c>
    </row>
    <row r="189" spans="1:124" s="10" customFormat="1" ht="13.5" customHeight="1">
      <c r="A189" s="27"/>
      <c r="B189" s="42"/>
      <c r="C189" s="7"/>
      <c r="D189" s="15"/>
      <c r="E189" s="96"/>
      <c r="F189" s="8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6" s="1" customFormat="1" ht="13.5" customHeight="1">
      <c r="A190" s="27" t="s">
        <v>146</v>
      </c>
      <c r="B190" s="6" t="s">
        <v>50</v>
      </c>
      <c r="C190" s="3" t="s">
        <v>106</v>
      </c>
      <c r="D190" s="15" t="s">
        <v>54</v>
      </c>
      <c r="E190" s="96">
        <v>2343</v>
      </c>
      <c r="F190" s="85">
        <v>11664</v>
      </c>
    </row>
    <row r="191" spans="1:6" s="1" customFormat="1" ht="13.5" customHeight="1">
      <c r="A191" s="27"/>
      <c r="B191" s="6"/>
      <c r="C191" s="13" t="s">
        <v>5</v>
      </c>
      <c r="D191" s="15" t="s">
        <v>55</v>
      </c>
      <c r="E191" s="96">
        <v>85</v>
      </c>
      <c r="F191" s="85">
        <v>3338</v>
      </c>
    </row>
    <row r="192" spans="1:6" s="1" customFormat="1" ht="13.5" customHeight="1">
      <c r="A192" s="27"/>
      <c r="B192" s="6"/>
      <c r="C192" s="7" t="s">
        <v>83</v>
      </c>
      <c r="D192" s="15" t="s">
        <v>57</v>
      </c>
      <c r="E192" s="96">
        <v>0</v>
      </c>
      <c r="F192" s="85">
        <v>1728</v>
      </c>
    </row>
    <row r="193" spans="1:6" s="1" customFormat="1" ht="13.5" customHeight="1">
      <c r="A193" s="27"/>
      <c r="B193" s="42"/>
      <c r="C193" s="3"/>
      <c r="D193" s="15" t="s">
        <v>56</v>
      </c>
      <c r="E193" s="96">
        <v>1</v>
      </c>
      <c r="F193" s="85">
        <v>110</v>
      </c>
    </row>
    <row r="194" spans="1:6" s="1" customFormat="1" ht="13.5" customHeight="1">
      <c r="A194" s="27"/>
      <c r="B194" s="42"/>
      <c r="C194" s="13"/>
      <c r="D194" s="15" t="s">
        <v>58</v>
      </c>
      <c r="E194" s="96">
        <v>20</v>
      </c>
      <c r="F194" s="85">
        <v>12704</v>
      </c>
    </row>
    <row r="195" spans="1:6" s="1" customFormat="1" ht="13.5" customHeight="1">
      <c r="A195" s="27"/>
      <c r="B195" s="42"/>
      <c r="C195" s="7"/>
      <c r="D195" s="15" t="s">
        <v>59</v>
      </c>
      <c r="E195" s="96">
        <v>0</v>
      </c>
      <c r="F195" s="85">
        <v>505</v>
      </c>
    </row>
    <row r="196" spans="1:6" s="1" customFormat="1" ht="13.5" customHeight="1">
      <c r="A196" s="28"/>
      <c r="B196" s="41"/>
      <c r="C196" s="21"/>
      <c r="D196" s="22"/>
      <c r="E196" s="99">
        <f>SUM(E190:E195)</f>
        <v>2449</v>
      </c>
      <c r="F196" s="88">
        <v>30049</v>
      </c>
    </row>
    <row r="197" spans="1:124" s="10" customFormat="1" ht="13.5" customHeight="1">
      <c r="A197" s="27"/>
      <c r="B197" s="42"/>
      <c r="C197" s="13"/>
      <c r="D197" s="15"/>
      <c r="E197" s="96"/>
      <c r="F197" s="8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6" s="1" customFormat="1" ht="13.5" customHeight="1">
      <c r="A198" s="27" t="s">
        <v>13</v>
      </c>
      <c r="B198" s="6" t="s">
        <v>50</v>
      </c>
      <c r="C198" s="3" t="s">
        <v>117</v>
      </c>
      <c r="D198" s="15" t="s">
        <v>54</v>
      </c>
      <c r="E198" s="96">
        <v>2226</v>
      </c>
      <c r="F198" s="85">
        <v>11547</v>
      </c>
    </row>
    <row r="199" spans="1:6" s="1" customFormat="1" ht="13.5" customHeight="1">
      <c r="A199" s="27"/>
      <c r="B199" s="8"/>
      <c r="C199" s="3" t="s">
        <v>155</v>
      </c>
      <c r="D199" s="15" t="s">
        <v>55</v>
      </c>
      <c r="E199" s="96">
        <v>414</v>
      </c>
      <c r="F199" s="85">
        <v>3667</v>
      </c>
    </row>
    <row r="200" spans="1:6" s="1" customFormat="1" ht="13.5" customHeight="1">
      <c r="A200" s="27"/>
      <c r="B200" s="8"/>
      <c r="C200" s="3" t="s">
        <v>37</v>
      </c>
      <c r="D200" s="15" t="s">
        <v>57</v>
      </c>
      <c r="E200" s="96">
        <v>162267</v>
      </c>
      <c r="F200" s="85">
        <v>163995</v>
      </c>
    </row>
    <row r="201" spans="1:6" s="1" customFormat="1" ht="13.5" customHeight="1">
      <c r="A201" s="27"/>
      <c r="B201" s="8"/>
      <c r="C201" s="3" t="s">
        <v>14</v>
      </c>
      <c r="D201" s="15" t="s">
        <v>56</v>
      </c>
      <c r="E201" s="96">
        <v>39</v>
      </c>
      <c r="F201" s="85">
        <v>148</v>
      </c>
    </row>
    <row r="202" spans="1:6" s="1" customFormat="1" ht="13.5" customHeight="1">
      <c r="A202" s="27"/>
      <c r="B202" s="8"/>
      <c r="C202" s="3" t="s">
        <v>157</v>
      </c>
      <c r="D202" s="15" t="s">
        <v>58</v>
      </c>
      <c r="E202" s="96">
        <v>283</v>
      </c>
      <c r="F202" s="85">
        <v>12967</v>
      </c>
    </row>
    <row r="203" spans="1:6" s="1" customFormat="1" ht="13.5" customHeight="1">
      <c r="A203" s="27"/>
      <c r="B203" s="8"/>
      <c r="C203" s="7" t="s">
        <v>83</v>
      </c>
      <c r="D203" s="15" t="s">
        <v>59</v>
      </c>
      <c r="E203" s="96">
        <v>2</v>
      </c>
      <c r="F203" s="85">
        <v>507</v>
      </c>
    </row>
    <row r="204" spans="1:6" s="1" customFormat="1" ht="13.5" customHeight="1">
      <c r="A204" s="27"/>
      <c r="B204" s="8"/>
      <c r="C204" s="7"/>
      <c r="D204" s="15" t="s">
        <v>60</v>
      </c>
      <c r="E204" s="96">
        <v>2357</v>
      </c>
      <c r="F204" s="85">
        <v>2388</v>
      </c>
    </row>
    <row r="205" spans="1:6" s="1" customFormat="1" ht="13.5" customHeight="1">
      <c r="A205" s="27"/>
      <c r="B205" s="8"/>
      <c r="C205" s="7"/>
      <c r="D205" s="31" t="s">
        <v>96</v>
      </c>
      <c r="E205" s="96">
        <v>50</v>
      </c>
      <c r="F205" s="85">
        <v>4925</v>
      </c>
    </row>
    <row r="206" spans="1:6" s="1" customFormat="1" ht="13.5" customHeight="1">
      <c r="A206" s="28"/>
      <c r="B206" s="41"/>
      <c r="C206" s="21"/>
      <c r="D206" s="22"/>
      <c r="E206" s="99">
        <f>SUM(E198:E205)</f>
        <v>167638</v>
      </c>
      <c r="F206" s="88">
        <v>200144</v>
      </c>
    </row>
    <row r="207" spans="1:124" s="10" customFormat="1" ht="13.5" customHeight="1">
      <c r="A207" s="27"/>
      <c r="B207" s="8"/>
      <c r="C207" s="7"/>
      <c r="D207" s="15"/>
      <c r="E207" s="100"/>
      <c r="F207" s="8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6" s="1" customFormat="1" ht="13.5" customHeight="1">
      <c r="A208" s="27" t="s">
        <v>99</v>
      </c>
      <c r="B208" s="8" t="s">
        <v>50</v>
      </c>
      <c r="C208" s="7" t="s">
        <v>28</v>
      </c>
      <c r="D208" s="15" t="s">
        <v>54</v>
      </c>
      <c r="E208" s="96">
        <v>718</v>
      </c>
      <c r="F208" s="85">
        <v>10039</v>
      </c>
    </row>
    <row r="209" spans="1:6" s="1" customFormat="1" ht="13.5" customHeight="1">
      <c r="A209" s="27"/>
      <c r="B209" s="8"/>
      <c r="C209" s="7" t="s">
        <v>156</v>
      </c>
      <c r="D209" s="15" t="s">
        <v>55</v>
      </c>
      <c r="E209" s="96">
        <v>46</v>
      </c>
      <c r="F209" s="85">
        <v>3299</v>
      </c>
    </row>
    <row r="210" spans="1:6" s="1" customFormat="1" ht="13.5" customHeight="1">
      <c r="A210" s="27"/>
      <c r="B210" s="8"/>
      <c r="C210" s="7" t="s">
        <v>83</v>
      </c>
      <c r="D210" s="15" t="s">
        <v>57</v>
      </c>
      <c r="E210" s="96">
        <v>122</v>
      </c>
      <c r="F210" s="85">
        <v>1850</v>
      </c>
    </row>
    <row r="211" spans="1:6" s="1" customFormat="1" ht="13.5" customHeight="1">
      <c r="A211" s="27"/>
      <c r="B211" s="8"/>
      <c r="C211" s="7"/>
      <c r="D211" s="15" t="s">
        <v>56</v>
      </c>
      <c r="E211" s="96">
        <v>12</v>
      </c>
      <c r="F211" s="85">
        <v>121</v>
      </c>
    </row>
    <row r="212" spans="1:6" s="1" customFormat="1" ht="13.5" customHeight="1">
      <c r="A212" s="27"/>
      <c r="B212" s="8"/>
      <c r="C212" s="7"/>
      <c r="D212" s="15" t="s">
        <v>58</v>
      </c>
      <c r="E212" s="100">
        <v>0</v>
      </c>
      <c r="F212" s="85">
        <v>12684</v>
      </c>
    </row>
    <row r="213" spans="1:6" s="1" customFormat="1" ht="13.5" customHeight="1">
      <c r="A213" s="27"/>
      <c r="B213" s="8"/>
      <c r="C213" s="7"/>
      <c r="D213" s="15" t="s">
        <v>59</v>
      </c>
      <c r="E213" s="100">
        <v>0</v>
      </c>
      <c r="F213" s="85">
        <v>505</v>
      </c>
    </row>
    <row r="214" spans="1:6" s="1" customFormat="1" ht="13.5" customHeight="1">
      <c r="A214" s="28"/>
      <c r="B214" s="41"/>
      <c r="C214" s="21"/>
      <c r="D214" s="22"/>
      <c r="E214" s="99">
        <f>SUM(E208:E213)</f>
        <v>898</v>
      </c>
      <c r="F214" s="88">
        <v>28498</v>
      </c>
    </row>
    <row r="215" spans="1:124" s="10" customFormat="1" ht="13.5" customHeight="1">
      <c r="A215" s="27"/>
      <c r="B215" s="8"/>
      <c r="C215" s="3"/>
      <c r="D215" s="15"/>
      <c r="E215" s="96"/>
      <c r="F215" s="8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6" s="1" customFormat="1" ht="13.5" customHeight="1">
      <c r="A216" s="27" t="s">
        <v>72</v>
      </c>
      <c r="B216" s="6" t="s">
        <v>50</v>
      </c>
      <c r="C216" s="3" t="s">
        <v>117</v>
      </c>
      <c r="D216" s="15" t="s">
        <v>54</v>
      </c>
      <c r="E216" s="96">
        <v>1616</v>
      </c>
      <c r="F216" s="85">
        <v>10937</v>
      </c>
    </row>
    <row r="217" spans="1:6" s="1" customFormat="1" ht="13.5" customHeight="1">
      <c r="A217" s="27"/>
      <c r="B217" s="6"/>
      <c r="C217" s="2" t="s">
        <v>161</v>
      </c>
      <c r="D217" s="15" t="s">
        <v>55</v>
      </c>
      <c r="E217" s="96">
        <v>329</v>
      </c>
      <c r="F217" s="85">
        <v>3582</v>
      </c>
    </row>
    <row r="218" spans="1:6" s="1" customFormat="1" ht="13.5" customHeight="1">
      <c r="A218" s="27"/>
      <c r="B218" s="6"/>
      <c r="C218" s="3" t="s">
        <v>19</v>
      </c>
      <c r="D218" s="15" t="s">
        <v>57</v>
      </c>
      <c r="E218" s="96">
        <v>166596</v>
      </c>
      <c r="F218" s="85">
        <v>168324</v>
      </c>
    </row>
    <row r="219" spans="2:6" s="1" customFormat="1" ht="13.5" customHeight="1">
      <c r="B219" s="6"/>
      <c r="C219" s="3" t="s">
        <v>85</v>
      </c>
      <c r="D219" s="15" t="s">
        <v>56</v>
      </c>
      <c r="E219" s="96">
        <v>9</v>
      </c>
      <c r="F219" s="85">
        <v>118</v>
      </c>
    </row>
    <row r="220" spans="2:6" s="1" customFormat="1" ht="13.5" customHeight="1">
      <c r="B220" s="6"/>
      <c r="C220" s="3" t="s">
        <v>6</v>
      </c>
      <c r="D220" s="15" t="s">
        <v>58</v>
      </c>
      <c r="E220" s="96">
        <v>25</v>
      </c>
      <c r="F220" s="85">
        <v>12709</v>
      </c>
    </row>
    <row r="221" spans="2:6" s="1" customFormat="1" ht="13.5" customHeight="1">
      <c r="B221" s="6"/>
      <c r="C221" s="2" t="s">
        <v>5</v>
      </c>
      <c r="D221" s="15" t="s">
        <v>59</v>
      </c>
      <c r="E221" s="96">
        <v>1</v>
      </c>
      <c r="F221" s="85">
        <v>506</v>
      </c>
    </row>
    <row r="222" spans="2:6" s="1" customFormat="1" ht="13.5" customHeight="1">
      <c r="B222" s="6"/>
      <c r="C222" s="2" t="s">
        <v>15</v>
      </c>
      <c r="D222" s="15" t="s">
        <v>62</v>
      </c>
      <c r="E222" s="96">
        <v>65535</v>
      </c>
      <c r="F222" s="85">
        <v>65535</v>
      </c>
    </row>
    <row r="223" spans="1:6" s="1" customFormat="1" ht="13.5" customHeight="1">
      <c r="A223" s="27"/>
      <c r="B223" s="6"/>
      <c r="C223" s="2" t="s">
        <v>16</v>
      </c>
      <c r="D223" s="15" t="s">
        <v>65</v>
      </c>
      <c r="E223" s="96">
        <v>43150</v>
      </c>
      <c r="F223" s="85">
        <v>43150</v>
      </c>
    </row>
    <row r="224" spans="1:6" s="1" customFormat="1" ht="13.5" customHeight="1">
      <c r="A224" s="27"/>
      <c r="B224" s="6"/>
      <c r="C224" s="2" t="s">
        <v>4</v>
      </c>
      <c r="D224" s="15"/>
      <c r="E224" s="96"/>
      <c r="F224" s="85"/>
    </row>
    <row r="225" spans="1:6" s="1" customFormat="1" ht="13.5" customHeight="1">
      <c r="A225" s="27"/>
      <c r="B225" s="6"/>
      <c r="C225" s="3" t="s">
        <v>168</v>
      </c>
      <c r="E225" s="104"/>
      <c r="F225" s="85"/>
    </row>
    <row r="226" spans="1:6" s="1" customFormat="1" ht="13.5" customHeight="1">
      <c r="A226" s="27"/>
      <c r="B226" s="6"/>
      <c r="C226" s="7" t="s">
        <v>83</v>
      </c>
      <c r="D226" s="3"/>
      <c r="E226" s="96"/>
      <c r="F226" s="85"/>
    </row>
    <row r="227" spans="1:6" s="1" customFormat="1" ht="13.5" customHeight="1">
      <c r="A227" s="28"/>
      <c r="B227" s="41"/>
      <c r="C227" s="21"/>
      <c r="D227" s="22"/>
      <c r="E227" s="99">
        <f>SUM(E216:E226)</f>
        <v>277261</v>
      </c>
      <c r="F227" s="88">
        <v>304861</v>
      </c>
    </row>
    <row r="228" spans="1:124" s="10" customFormat="1" ht="13.5" customHeight="1">
      <c r="A228" s="27"/>
      <c r="B228" s="6"/>
      <c r="C228" s="3"/>
      <c r="D228" s="15"/>
      <c r="E228" s="96"/>
      <c r="F228" s="8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6" s="1" customFormat="1" ht="13.5" customHeight="1">
      <c r="A229" s="27" t="s">
        <v>27</v>
      </c>
      <c r="B229" s="6" t="s">
        <v>22</v>
      </c>
      <c r="C229" s="3" t="s">
        <v>100</v>
      </c>
      <c r="D229" s="15" t="s">
        <v>54</v>
      </c>
      <c r="E229" s="96">
        <v>2153</v>
      </c>
      <c r="F229" s="85">
        <v>11474</v>
      </c>
    </row>
    <row r="230" spans="1:6" s="1" customFormat="1" ht="13.5" customHeight="1">
      <c r="A230" s="27"/>
      <c r="B230" s="6"/>
      <c r="C230" s="3" t="s">
        <v>28</v>
      </c>
      <c r="D230" s="15" t="s">
        <v>55</v>
      </c>
      <c r="E230" s="96">
        <v>263</v>
      </c>
      <c r="F230" s="85">
        <v>3516</v>
      </c>
    </row>
    <row r="231" spans="1:6" s="1" customFormat="1" ht="13.5" customHeight="1">
      <c r="A231" s="27"/>
      <c r="B231" s="6"/>
      <c r="C231" s="3" t="s">
        <v>85</v>
      </c>
      <c r="D231" s="15" t="s">
        <v>57</v>
      </c>
      <c r="E231" s="96">
        <v>863</v>
      </c>
      <c r="F231" s="85">
        <v>2591</v>
      </c>
    </row>
    <row r="232" spans="2:6" s="1" customFormat="1" ht="13.5" customHeight="1">
      <c r="B232" s="6"/>
      <c r="C232" s="3" t="s">
        <v>25</v>
      </c>
      <c r="D232" s="15" t="s">
        <v>56</v>
      </c>
      <c r="E232" s="96">
        <v>15</v>
      </c>
      <c r="F232" s="85">
        <v>124</v>
      </c>
    </row>
    <row r="233" spans="2:6" s="1" customFormat="1" ht="13.5" customHeight="1">
      <c r="B233" s="6"/>
      <c r="C233" s="3" t="s">
        <v>5</v>
      </c>
      <c r="D233" s="15" t="s">
        <v>58</v>
      </c>
      <c r="E233" s="96">
        <v>21</v>
      </c>
      <c r="F233" s="85">
        <v>12705</v>
      </c>
    </row>
    <row r="234" spans="2:6" s="1" customFormat="1" ht="13.5" customHeight="1">
      <c r="B234" s="6"/>
      <c r="C234" s="3" t="s">
        <v>4</v>
      </c>
      <c r="D234" s="15" t="s">
        <v>59</v>
      </c>
      <c r="E234" s="96">
        <v>2</v>
      </c>
      <c r="F234" s="85">
        <v>507</v>
      </c>
    </row>
    <row r="235" spans="1:6" s="1" customFormat="1" ht="13.5" customHeight="1">
      <c r="A235" s="27"/>
      <c r="B235" s="6"/>
      <c r="C235" s="3" t="s">
        <v>2</v>
      </c>
      <c r="D235" s="33" t="s">
        <v>60</v>
      </c>
      <c r="E235" s="96">
        <v>65</v>
      </c>
      <c r="F235" s="85">
        <v>96</v>
      </c>
    </row>
    <row r="236" spans="1:6" s="1" customFormat="1" ht="13.5" customHeight="1">
      <c r="A236" s="27"/>
      <c r="B236" s="6"/>
      <c r="C236" s="7" t="s">
        <v>83</v>
      </c>
      <c r="D236" s="5"/>
      <c r="E236" s="105"/>
      <c r="F236" s="85"/>
    </row>
    <row r="237" spans="1:6" s="1" customFormat="1" ht="13.5" customHeight="1">
      <c r="A237" s="28"/>
      <c r="B237" s="23"/>
      <c r="C237" s="24"/>
      <c r="D237" s="22"/>
      <c r="E237" s="99">
        <f>SUM(E229:E236)</f>
        <v>3382</v>
      </c>
      <c r="F237" s="88">
        <v>31013</v>
      </c>
    </row>
    <row r="238" spans="1:124" s="10" customFormat="1" ht="13.5" customHeight="1">
      <c r="A238" s="27"/>
      <c r="B238" s="46"/>
      <c r="C238" s="7"/>
      <c r="D238" s="15"/>
      <c r="E238" s="96"/>
      <c r="F238" s="8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6" s="1" customFormat="1" ht="13.5" customHeight="1">
      <c r="A239" s="27" t="s">
        <v>128</v>
      </c>
      <c r="B239" s="46" t="s">
        <v>22</v>
      </c>
      <c r="C239" s="7" t="s">
        <v>112</v>
      </c>
      <c r="D239" s="15" t="s">
        <v>54</v>
      </c>
      <c r="E239" s="96">
        <v>0</v>
      </c>
      <c r="F239" s="85">
        <v>9321</v>
      </c>
    </row>
    <row r="240" spans="1:6" s="1" customFormat="1" ht="13.5" customHeight="1">
      <c r="A240" s="27"/>
      <c r="B240" s="46"/>
      <c r="C240" s="7" t="s">
        <v>83</v>
      </c>
      <c r="D240" s="15" t="s">
        <v>55</v>
      </c>
      <c r="E240" s="96">
        <v>0</v>
      </c>
      <c r="F240" s="85">
        <v>3253</v>
      </c>
    </row>
    <row r="241" spans="1:6" s="1" customFormat="1" ht="13.5" customHeight="1">
      <c r="A241" s="27"/>
      <c r="B241" s="46"/>
      <c r="C241" s="15"/>
      <c r="D241" s="15" t="s">
        <v>57</v>
      </c>
      <c r="E241" s="96">
        <v>161893</v>
      </c>
      <c r="F241" s="85">
        <v>163621</v>
      </c>
    </row>
    <row r="242" spans="1:6" s="1" customFormat="1" ht="13.5" customHeight="1">
      <c r="A242" s="27"/>
      <c r="B242" s="46"/>
      <c r="C242" s="15"/>
      <c r="D242" s="15" t="s">
        <v>56</v>
      </c>
      <c r="E242" s="96">
        <v>0</v>
      </c>
      <c r="F242" s="85">
        <v>109</v>
      </c>
    </row>
    <row r="243" spans="1:6" s="1" customFormat="1" ht="13.5" customHeight="1">
      <c r="A243" s="27"/>
      <c r="B243" s="46"/>
      <c r="C243" s="15"/>
      <c r="D243" s="15" t="s">
        <v>58</v>
      </c>
      <c r="E243" s="96">
        <v>0</v>
      </c>
      <c r="F243" s="85">
        <v>12684</v>
      </c>
    </row>
    <row r="244" spans="1:6" s="1" customFormat="1" ht="13.5" customHeight="1">
      <c r="A244" s="27"/>
      <c r="B244" s="46"/>
      <c r="C244" s="15"/>
      <c r="D244" s="15" t="s">
        <v>59</v>
      </c>
      <c r="E244" s="96">
        <v>0</v>
      </c>
      <c r="F244" s="85">
        <v>505</v>
      </c>
    </row>
    <row r="245" spans="1:6" s="1" customFormat="1" ht="13.5" customHeight="1">
      <c r="A245" s="28"/>
      <c r="B245" s="23"/>
      <c r="C245" s="24"/>
      <c r="D245" s="22"/>
      <c r="E245" s="99">
        <f>SUM(E239:E244)</f>
        <v>161893</v>
      </c>
      <c r="F245" s="88">
        <v>189493</v>
      </c>
    </row>
    <row r="246" spans="1:6" s="1" customFormat="1" ht="13.5" customHeight="1">
      <c r="A246" s="27"/>
      <c r="B246" s="6"/>
      <c r="C246" s="7"/>
      <c r="D246" s="15"/>
      <c r="E246" s="96"/>
      <c r="F246" s="85"/>
    </row>
    <row r="247" spans="1:6" s="1" customFormat="1" ht="13.5" customHeight="1">
      <c r="A247" s="30" t="s">
        <v>26</v>
      </c>
      <c r="B247" s="6" t="s">
        <v>22</v>
      </c>
      <c r="C247" s="3" t="s">
        <v>101</v>
      </c>
      <c r="D247" s="15" t="s">
        <v>54</v>
      </c>
      <c r="E247" s="96">
        <v>3322</v>
      </c>
      <c r="F247" s="85">
        <v>12643</v>
      </c>
    </row>
    <row r="248" spans="1:6" s="1" customFormat="1" ht="13.5" customHeight="1">
      <c r="A248" s="27"/>
      <c r="B248" s="6"/>
      <c r="C248" s="3" t="s">
        <v>132</v>
      </c>
      <c r="D248" s="15" t="s">
        <v>55</v>
      </c>
      <c r="E248" s="96">
        <v>434</v>
      </c>
      <c r="F248" s="85">
        <v>3687</v>
      </c>
    </row>
    <row r="249" spans="1:6" s="1" customFormat="1" ht="13.5" customHeight="1">
      <c r="A249" s="27"/>
      <c r="B249" s="6"/>
      <c r="C249" s="3" t="s">
        <v>35</v>
      </c>
      <c r="D249" s="15" t="s">
        <v>57</v>
      </c>
      <c r="E249" s="96">
        <v>42</v>
      </c>
      <c r="F249" s="85">
        <v>1770</v>
      </c>
    </row>
    <row r="250" spans="1:6" s="1" customFormat="1" ht="13.5" customHeight="1">
      <c r="A250" s="27"/>
      <c r="B250" s="6"/>
      <c r="C250" s="3" t="s">
        <v>73</v>
      </c>
      <c r="D250" s="15" t="s">
        <v>56</v>
      </c>
      <c r="E250" s="96">
        <v>1</v>
      </c>
      <c r="F250" s="85">
        <v>110</v>
      </c>
    </row>
    <row r="251" spans="1:6" s="1" customFormat="1" ht="13.5" customHeight="1">
      <c r="A251" s="27"/>
      <c r="B251" s="6"/>
      <c r="C251" s="7" t="s">
        <v>83</v>
      </c>
      <c r="D251" s="15" t="s">
        <v>58</v>
      </c>
      <c r="E251" s="96">
        <v>59</v>
      </c>
      <c r="F251" s="85">
        <v>12743</v>
      </c>
    </row>
    <row r="252" spans="1:6" s="1" customFormat="1" ht="13.5" customHeight="1">
      <c r="A252" s="27"/>
      <c r="B252" s="6"/>
      <c r="C252" s="7"/>
      <c r="D252" s="15" t="s">
        <v>59</v>
      </c>
      <c r="E252" s="96">
        <v>3</v>
      </c>
      <c r="F252" s="85">
        <v>508</v>
      </c>
    </row>
    <row r="253" spans="1:6" s="1" customFormat="1" ht="13.5" customHeight="1">
      <c r="A253" s="28"/>
      <c r="B253" s="23"/>
      <c r="C253" s="24"/>
      <c r="D253" s="22"/>
      <c r="E253" s="99">
        <f>SUM(E247:E252)</f>
        <v>3861</v>
      </c>
      <c r="F253" s="88">
        <v>31461</v>
      </c>
    </row>
    <row r="254" spans="1:6" s="1" customFormat="1" ht="13.5" customHeight="1">
      <c r="A254" s="27"/>
      <c r="B254" s="6"/>
      <c r="C254" s="3"/>
      <c r="D254" s="15"/>
      <c r="E254" s="100"/>
      <c r="F254" s="85"/>
    </row>
    <row r="255" spans="1:6" s="1" customFormat="1" ht="13.5" customHeight="1">
      <c r="A255" s="27" t="s">
        <v>137</v>
      </c>
      <c r="B255" s="6" t="s">
        <v>22</v>
      </c>
      <c r="C255" s="3" t="s">
        <v>112</v>
      </c>
      <c r="D255" s="15" t="s">
        <v>54</v>
      </c>
      <c r="E255" s="96">
        <v>1459</v>
      </c>
      <c r="F255" s="85">
        <v>10780</v>
      </c>
    </row>
    <row r="256" spans="1:6" s="1" customFormat="1" ht="13.5" customHeight="1">
      <c r="A256" s="27"/>
      <c r="B256" s="6"/>
      <c r="C256" s="3" t="s">
        <v>1</v>
      </c>
      <c r="D256" s="15" t="s">
        <v>55</v>
      </c>
      <c r="E256" s="96">
        <v>219</v>
      </c>
      <c r="F256" s="85">
        <v>3472</v>
      </c>
    </row>
    <row r="257" spans="1:6" s="1" customFormat="1" ht="12.75" customHeight="1">
      <c r="A257" s="27"/>
      <c r="B257" s="6"/>
      <c r="C257" s="3" t="s">
        <v>6</v>
      </c>
      <c r="D257" s="15" t="s">
        <v>57</v>
      </c>
      <c r="E257" s="96">
        <v>173346</v>
      </c>
      <c r="F257" s="85">
        <v>175074</v>
      </c>
    </row>
    <row r="258" spans="1:6" s="1" customFormat="1" ht="13.5" customHeight="1">
      <c r="A258" s="27"/>
      <c r="B258" s="6"/>
      <c r="C258" s="3" t="s">
        <v>169</v>
      </c>
      <c r="D258" s="15" t="s">
        <v>56</v>
      </c>
      <c r="E258" s="96">
        <v>8</v>
      </c>
      <c r="F258" s="85">
        <v>117</v>
      </c>
    </row>
    <row r="259" spans="1:6" s="1" customFormat="1" ht="13.5" customHeight="1">
      <c r="A259" s="27"/>
      <c r="B259" s="6"/>
      <c r="C259" s="3" t="s">
        <v>5</v>
      </c>
      <c r="D259" s="15" t="s">
        <v>58</v>
      </c>
      <c r="E259" s="96">
        <v>12</v>
      </c>
      <c r="F259" s="85">
        <v>12696</v>
      </c>
    </row>
    <row r="260" spans="1:6" s="1" customFormat="1" ht="13.5" customHeight="1">
      <c r="A260" s="27"/>
      <c r="B260" s="6"/>
      <c r="C260" s="3" t="s">
        <v>89</v>
      </c>
      <c r="D260" s="15" t="s">
        <v>59</v>
      </c>
      <c r="E260" s="96">
        <v>1</v>
      </c>
      <c r="F260" s="85">
        <v>506</v>
      </c>
    </row>
    <row r="261" spans="1:6" s="1" customFormat="1" ht="13.5" customHeight="1">
      <c r="A261" s="27"/>
      <c r="B261" s="6"/>
      <c r="C261" s="3" t="s">
        <v>2</v>
      </c>
      <c r="D261" s="15" t="s">
        <v>90</v>
      </c>
      <c r="E261" s="96">
        <v>23120</v>
      </c>
      <c r="F261" s="85">
        <v>23120</v>
      </c>
    </row>
    <row r="262" spans="1:6" s="1" customFormat="1" ht="13.5" customHeight="1">
      <c r="A262" s="27"/>
      <c r="B262" s="6"/>
      <c r="C262" s="7" t="s">
        <v>83</v>
      </c>
      <c r="D262" s="15"/>
      <c r="E262" s="96"/>
      <c r="F262" s="85"/>
    </row>
    <row r="263" spans="1:6" s="1" customFormat="1" ht="13.5" customHeight="1">
      <c r="A263" s="28"/>
      <c r="B263" s="23"/>
      <c r="C263" s="24"/>
      <c r="D263" s="22"/>
      <c r="E263" s="99">
        <f>SUM(E255:E261)</f>
        <v>198165</v>
      </c>
      <c r="F263" s="88">
        <v>225765</v>
      </c>
    </row>
    <row r="264" spans="1:124" s="10" customFormat="1" ht="13.5" customHeight="1">
      <c r="A264" s="27"/>
      <c r="B264" s="6"/>
      <c r="C264" s="3"/>
      <c r="D264" s="15"/>
      <c r="E264" s="96"/>
      <c r="F264" s="8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6" s="1" customFormat="1" ht="13.5" customHeight="1">
      <c r="A265" s="27" t="s">
        <v>124</v>
      </c>
      <c r="B265" s="6" t="s">
        <v>22</v>
      </c>
      <c r="C265" s="13" t="s">
        <v>5</v>
      </c>
      <c r="D265" s="15" t="s">
        <v>54</v>
      </c>
      <c r="E265" s="96">
        <v>110</v>
      </c>
      <c r="F265" s="85">
        <v>9431</v>
      </c>
    </row>
    <row r="266" spans="1:6" s="1" customFormat="1" ht="13.5" customHeight="1">
      <c r="A266" s="27"/>
      <c r="B266" s="6"/>
      <c r="C266" s="7" t="s">
        <v>83</v>
      </c>
      <c r="D266" s="15" t="s">
        <v>55</v>
      </c>
      <c r="E266" s="96">
        <v>0</v>
      </c>
      <c r="F266" s="85">
        <v>3253</v>
      </c>
    </row>
    <row r="267" spans="1:6" s="1" customFormat="1" ht="13.5" customHeight="1">
      <c r="A267" s="27"/>
      <c r="B267" s="6"/>
      <c r="C267" s="15"/>
      <c r="D267" s="15" t="s">
        <v>57</v>
      </c>
      <c r="E267" s="96">
        <v>0</v>
      </c>
      <c r="F267" s="85">
        <v>1728</v>
      </c>
    </row>
    <row r="268" spans="1:6" s="1" customFormat="1" ht="13.5" customHeight="1">
      <c r="A268" s="27"/>
      <c r="B268" s="6"/>
      <c r="C268" s="15"/>
      <c r="D268" s="15" t="s">
        <v>56</v>
      </c>
      <c r="E268" s="96">
        <v>0</v>
      </c>
      <c r="F268" s="85">
        <v>109</v>
      </c>
    </row>
    <row r="269" spans="1:6" s="1" customFormat="1" ht="13.5" customHeight="1">
      <c r="A269" s="27"/>
      <c r="B269" s="6"/>
      <c r="C269" s="15"/>
      <c r="D269" s="15" t="s">
        <v>58</v>
      </c>
      <c r="E269" s="96">
        <v>0</v>
      </c>
      <c r="F269" s="85">
        <v>12684</v>
      </c>
    </row>
    <row r="270" spans="1:6" s="1" customFormat="1" ht="13.5" customHeight="1">
      <c r="A270" s="27"/>
      <c r="B270" s="6"/>
      <c r="C270" s="15"/>
      <c r="D270" s="15" t="s">
        <v>59</v>
      </c>
      <c r="E270" s="96">
        <v>0</v>
      </c>
      <c r="F270" s="85">
        <v>505</v>
      </c>
    </row>
    <row r="271" spans="1:6" s="1" customFormat="1" ht="13.5" customHeight="1">
      <c r="A271" s="28"/>
      <c r="B271" s="23"/>
      <c r="C271" s="24"/>
      <c r="D271" s="22"/>
      <c r="E271" s="99">
        <f>SUM(E265:E270)</f>
        <v>110</v>
      </c>
      <c r="F271" s="88">
        <v>27710</v>
      </c>
    </row>
    <row r="272" spans="1:124" s="10" customFormat="1" ht="13.5" customHeight="1">
      <c r="A272" s="64"/>
      <c r="B272" s="65"/>
      <c r="C272" s="63"/>
      <c r="D272" s="66"/>
      <c r="E272" s="106"/>
      <c r="F272" s="9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6" s="1" customFormat="1" ht="13.5" customHeight="1">
      <c r="A273" s="73" t="s">
        <v>170</v>
      </c>
      <c r="B273" s="74" t="s">
        <v>20</v>
      </c>
      <c r="C273" s="63" t="s">
        <v>73</v>
      </c>
      <c r="D273" s="66" t="s">
        <v>54</v>
      </c>
      <c r="E273" s="107">
        <v>2233</v>
      </c>
      <c r="F273" s="90">
        <v>11554</v>
      </c>
    </row>
    <row r="274" spans="1:6" s="1" customFormat="1" ht="13.5" customHeight="1">
      <c r="A274" s="64"/>
      <c r="B274" s="65"/>
      <c r="C274" s="63" t="s">
        <v>83</v>
      </c>
      <c r="D274" s="66" t="s">
        <v>55</v>
      </c>
      <c r="E274" s="107">
        <v>85</v>
      </c>
      <c r="F274" s="90">
        <v>3338</v>
      </c>
    </row>
    <row r="275" spans="1:6" s="1" customFormat="1" ht="13.5" customHeight="1">
      <c r="A275" s="64"/>
      <c r="B275" s="65"/>
      <c r="C275" s="63"/>
      <c r="D275" s="66" t="s">
        <v>57</v>
      </c>
      <c r="E275" s="107">
        <v>0</v>
      </c>
      <c r="F275" s="90">
        <v>1728</v>
      </c>
    </row>
    <row r="276" spans="1:6" s="1" customFormat="1" ht="13.5" customHeight="1">
      <c r="A276" s="64"/>
      <c r="B276" s="65"/>
      <c r="C276" s="63"/>
      <c r="D276" s="66" t="s">
        <v>56</v>
      </c>
      <c r="E276" s="107">
        <v>1</v>
      </c>
      <c r="F276" s="90">
        <v>110</v>
      </c>
    </row>
    <row r="277" spans="1:6" s="1" customFormat="1" ht="13.5" customHeight="1">
      <c r="A277" s="64"/>
      <c r="B277" s="65"/>
      <c r="C277" s="63"/>
      <c r="D277" s="66" t="s">
        <v>58</v>
      </c>
      <c r="E277" s="107">
        <v>20</v>
      </c>
      <c r="F277" s="90">
        <v>12704</v>
      </c>
    </row>
    <row r="278" spans="1:6" s="1" customFormat="1" ht="13.5" customHeight="1">
      <c r="A278" s="64"/>
      <c r="B278" s="65"/>
      <c r="C278" s="63"/>
      <c r="D278" s="66" t="s">
        <v>59</v>
      </c>
      <c r="E278" s="107">
        <v>0</v>
      </c>
      <c r="F278" s="90">
        <v>505</v>
      </c>
    </row>
    <row r="279" spans="1:6" s="1" customFormat="1" ht="13.5" customHeight="1">
      <c r="A279" s="67"/>
      <c r="B279" s="68"/>
      <c r="C279" s="69"/>
      <c r="D279" s="70"/>
      <c r="E279" s="108">
        <v>2339</v>
      </c>
      <c r="F279" s="91">
        <v>29939</v>
      </c>
    </row>
    <row r="280" spans="1:6" s="1" customFormat="1" ht="13.5" customHeight="1">
      <c r="A280" s="27"/>
      <c r="B280" s="6"/>
      <c r="C280" s="3"/>
      <c r="D280" s="15"/>
      <c r="E280" s="100"/>
      <c r="F280" s="85"/>
    </row>
    <row r="281" spans="1:6" s="1" customFormat="1" ht="13.5" customHeight="1">
      <c r="A281" s="27" t="s">
        <v>135</v>
      </c>
      <c r="B281" s="6" t="s">
        <v>20</v>
      </c>
      <c r="C281" s="3" t="s">
        <v>5</v>
      </c>
      <c r="D281" s="15" t="s">
        <v>54</v>
      </c>
      <c r="E281" s="96">
        <v>110</v>
      </c>
      <c r="F281" s="85">
        <v>9431</v>
      </c>
    </row>
    <row r="282" spans="1:6" s="1" customFormat="1" ht="13.5" customHeight="1">
      <c r="A282" s="27"/>
      <c r="B282" s="6"/>
      <c r="C282" s="3" t="s">
        <v>136</v>
      </c>
      <c r="D282" s="15" t="s">
        <v>55</v>
      </c>
      <c r="E282" s="100">
        <v>0</v>
      </c>
      <c r="F282" s="85">
        <v>3253</v>
      </c>
    </row>
    <row r="283" spans="1:6" s="1" customFormat="1" ht="13.5" customHeight="1">
      <c r="A283" s="27"/>
      <c r="B283" s="6"/>
      <c r="C283" s="7" t="s">
        <v>83</v>
      </c>
      <c r="D283" s="15" t="s">
        <v>57</v>
      </c>
      <c r="E283" s="100">
        <v>0</v>
      </c>
      <c r="F283" s="85">
        <v>1728</v>
      </c>
    </row>
    <row r="284" spans="1:6" s="1" customFormat="1" ht="13.5" customHeight="1">
      <c r="A284" s="27"/>
      <c r="B284" s="6"/>
      <c r="C284" s="3"/>
      <c r="D284" s="15" t="s">
        <v>56</v>
      </c>
      <c r="E284" s="100">
        <v>0</v>
      </c>
      <c r="F284" s="85">
        <v>109</v>
      </c>
    </row>
    <row r="285" spans="1:6" s="1" customFormat="1" ht="13.5" customHeight="1">
      <c r="A285" s="27"/>
      <c r="B285" s="6"/>
      <c r="C285" s="3"/>
      <c r="D285" s="15" t="s">
        <v>58</v>
      </c>
      <c r="E285" s="100">
        <v>0</v>
      </c>
      <c r="F285" s="85">
        <v>12684</v>
      </c>
    </row>
    <row r="286" spans="1:6" s="1" customFormat="1" ht="13.5" customHeight="1">
      <c r="A286" s="27"/>
      <c r="B286" s="6"/>
      <c r="C286" s="3"/>
      <c r="D286" s="15" t="s">
        <v>59</v>
      </c>
      <c r="E286" s="100">
        <v>0</v>
      </c>
      <c r="F286" s="85">
        <v>505</v>
      </c>
    </row>
    <row r="287" spans="1:124" s="10" customFormat="1" ht="13.5" customHeight="1">
      <c r="A287" s="28"/>
      <c r="B287" s="23"/>
      <c r="C287" s="24"/>
      <c r="D287" s="22"/>
      <c r="E287" s="99">
        <f>SUM(E281:E286)</f>
        <v>110</v>
      </c>
      <c r="F287" s="88">
        <v>27710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6" s="1" customFormat="1" ht="13.5" customHeight="1">
      <c r="A288" s="27"/>
      <c r="B288" s="6"/>
      <c r="C288" s="3"/>
      <c r="D288" s="15"/>
      <c r="E288" s="96"/>
      <c r="F288" s="85"/>
    </row>
    <row r="289" spans="1:6" s="1" customFormat="1" ht="13.5" customHeight="1">
      <c r="A289" s="27" t="s">
        <v>149</v>
      </c>
      <c r="B289" s="6" t="s">
        <v>20</v>
      </c>
      <c r="C289" s="3" t="s">
        <v>14</v>
      </c>
      <c r="D289" s="15" t="s">
        <v>54</v>
      </c>
      <c r="E289" s="96">
        <v>985</v>
      </c>
      <c r="F289" s="85">
        <v>10306</v>
      </c>
    </row>
    <row r="290" spans="1:6" s="1" customFormat="1" ht="13.5" customHeight="1">
      <c r="A290" s="27"/>
      <c r="B290" s="6"/>
      <c r="C290" s="3" t="s">
        <v>21</v>
      </c>
      <c r="D290" s="15" t="s">
        <v>55</v>
      </c>
      <c r="E290" s="96">
        <v>184</v>
      </c>
      <c r="F290" s="85">
        <v>3437</v>
      </c>
    </row>
    <row r="291" spans="1:6" s="1" customFormat="1" ht="13.5" customHeight="1">
      <c r="A291" s="27"/>
      <c r="B291" s="6"/>
      <c r="C291" s="3" t="s">
        <v>83</v>
      </c>
      <c r="D291" s="15" t="s">
        <v>57</v>
      </c>
      <c r="E291" s="96">
        <v>181</v>
      </c>
      <c r="F291" s="85">
        <v>1909</v>
      </c>
    </row>
    <row r="292" spans="1:6" s="1" customFormat="1" ht="13.5" customHeight="1">
      <c r="A292" s="27"/>
      <c r="B292" s="6"/>
      <c r="C292" s="3"/>
      <c r="D292" s="15" t="s">
        <v>56</v>
      </c>
      <c r="E292" s="96">
        <v>15</v>
      </c>
      <c r="F292" s="85">
        <v>124</v>
      </c>
    </row>
    <row r="293" spans="1:6" s="1" customFormat="1" ht="13.5" customHeight="1">
      <c r="A293" s="27"/>
      <c r="B293" s="6"/>
      <c r="C293" s="3"/>
      <c r="D293" s="15" t="s">
        <v>58</v>
      </c>
      <c r="E293" s="96">
        <v>161</v>
      </c>
      <c r="F293" s="85">
        <v>12845</v>
      </c>
    </row>
    <row r="294" spans="1:6" s="1" customFormat="1" ht="13.5" customHeight="1">
      <c r="A294" s="27"/>
      <c r="B294" s="6"/>
      <c r="C294" s="7"/>
      <c r="D294" s="15" t="s">
        <v>59</v>
      </c>
      <c r="E294" s="96">
        <v>1</v>
      </c>
      <c r="F294" s="85">
        <v>506</v>
      </c>
    </row>
    <row r="295" spans="1:124" s="10" customFormat="1" ht="13.5" customHeight="1">
      <c r="A295" s="28"/>
      <c r="B295" s="23"/>
      <c r="C295" s="24"/>
      <c r="D295" s="22"/>
      <c r="E295" s="99">
        <f>SUM(E289:E294)</f>
        <v>1527</v>
      </c>
      <c r="F295" s="88">
        <v>29127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6" s="1" customFormat="1" ht="13.5" customHeight="1">
      <c r="A296" s="27"/>
      <c r="B296" s="6"/>
      <c r="C296" s="3"/>
      <c r="D296" s="16"/>
      <c r="E296" s="100"/>
      <c r="F296" s="85"/>
    </row>
    <row r="297" spans="1:6" s="1" customFormat="1" ht="13.5" customHeight="1">
      <c r="A297" s="27" t="s">
        <v>147</v>
      </c>
      <c r="B297" s="6" t="s">
        <v>20</v>
      </c>
      <c r="C297" s="3" t="s">
        <v>100</v>
      </c>
      <c r="D297" s="15" t="s">
        <v>54</v>
      </c>
      <c r="E297" s="96">
        <v>942</v>
      </c>
      <c r="F297" s="85">
        <v>10263</v>
      </c>
    </row>
    <row r="298" spans="1:6" s="1" customFormat="1" ht="13.5" customHeight="1">
      <c r="A298" s="27"/>
      <c r="B298" s="46"/>
      <c r="C298" s="3" t="s">
        <v>112</v>
      </c>
      <c r="D298" s="15" t="s">
        <v>55</v>
      </c>
      <c r="E298" s="96">
        <v>42</v>
      </c>
      <c r="F298" s="85">
        <v>3295</v>
      </c>
    </row>
    <row r="299" spans="2:6" s="1" customFormat="1" ht="13.5" customHeight="1">
      <c r="B299" s="46"/>
      <c r="C299" s="3" t="s">
        <v>5</v>
      </c>
      <c r="D299" s="15" t="s">
        <v>57</v>
      </c>
      <c r="E299" s="96">
        <v>161893</v>
      </c>
      <c r="F299" s="85">
        <v>163621</v>
      </c>
    </row>
    <row r="300" spans="2:6" s="1" customFormat="1" ht="13.5" customHeight="1">
      <c r="B300" s="46"/>
      <c r="C300" s="7" t="s">
        <v>2</v>
      </c>
      <c r="D300" s="15" t="s">
        <v>56</v>
      </c>
      <c r="E300" s="96">
        <v>7</v>
      </c>
      <c r="F300" s="85">
        <v>116</v>
      </c>
    </row>
    <row r="301" spans="1:6" s="1" customFormat="1" ht="13.5" customHeight="1">
      <c r="A301" s="27"/>
      <c r="B301" s="46"/>
      <c r="C301" s="7" t="s">
        <v>83</v>
      </c>
      <c r="D301" s="15" t="s">
        <v>58</v>
      </c>
      <c r="E301" s="96">
        <v>12</v>
      </c>
      <c r="F301" s="85">
        <v>12696</v>
      </c>
    </row>
    <row r="302" spans="1:6" s="1" customFormat="1" ht="13.5" customHeight="1">
      <c r="A302" s="27"/>
      <c r="B302" s="46"/>
      <c r="C302" s="7"/>
      <c r="D302" s="15" t="s">
        <v>59</v>
      </c>
      <c r="E302" s="96">
        <v>1</v>
      </c>
      <c r="F302" s="85">
        <v>506</v>
      </c>
    </row>
    <row r="303" spans="1:6" s="1" customFormat="1" ht="13.5" customHeight="1">
      <c r="A303" s="28"/>
      <c r="B303" s="23"/>
      <c r="C303" s="24"/>
      <c r="D303" s="22"/>
      <c r="E303" s="99">
        <f>SUM(E297:E302)</f>
        <v>162897</v>
      </c>
      <c r="F303" s="88">
        <v>190497</v>
      </c>
    </row>
    <row r="304" spans="1:124" s="10" customFormat="1" ht="12.75" customHeight="1">
      <c r="A304" s="27"/>
      <c r="B304" s="6"/>
      <c r="C304" s="3"/>
      <c r="D304" s="16"/>
      <c r="E304" s="100"/>
      <c r="F304" s="8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6" s="1" customFormat="1" ht="13.5" customHeight="1">
      <c r="A305" s="27" t="s">
        <v>148</v>
      </c>
      <c r="B305" s="6" t="s">
        <v>20</v>
      </c>
      <c r="C305" s="3" t="s">
        <v>132</v>
      </c>
      <c r="D305" s="15" t="s">
        <v>54</v>
      </c>
      <c r="E305" s="96">
        <v>2477</v>
      </c>
      <c r="F305" s="85">
        <v>11798</v>
      </c>
    </row>
    <row r="306" spans="1:6" s="1" customFormat="1" ht="13.5" customHeight="1">
      <c r="A306" s="27"/>
      <c r="B306" s="6"/>
      <c r="C306" s="3" t="s">
        <v>10</v>
      </c>
      <c r="D306" s="15" t="s">
        <v>55</v>
      </c>
      <c r="E306" s="96">
        <v>106</v>
      </c>
      <c r="F306" s="85">
        <v>3359</v>
      </c>
    </row>
    <row r="307" spans="1:6" s="1" customFormat="1" ht="13.5" customHeight="1">
      <c r="A307" s="27"/>
      <c r="B307" s="6"/>
      <c r="C307" s="3" t="s">
        <v>73</v>
      </c>
      <c r="D307" s="15" t="s">
        <v>57</v>
      </c>
      <c r="E307" s="96">
        <v>31</v>
      </c>
      <c r="F307" s="85">
        <v>1759</v>
      </c>
    </row>
    <row r="308" spans="1:6" s="1" customFormat="1" ht="13.5" customHeight="1">
      <c r="A308" s="27"/>
      <c r="B308" s="6"/>
      <c r="C308" s="3" t="s">
        <v>83</v>
      </c>
      <c r="D308" s="15" t="s">
        <v>56</v>
      </c>
      <c r="E308" s="96">
        <v>1</v>
      </c>
      <c r="F308" s="85">
        <v>110</v>
      </c>
    </row>
    <row r="309" spans="1:6" s="1" customFormat="1" ht="13.5" customHeight="1">
      <c r="A309" s="27"/>
      <c r="B309" s="6"/>
      <c r="C309" s="7"/>
      <c r="D309" s="15" t="s">
        <v>58</v>
      </c>
      <c r="E309" s="96">
        <v>20</v>
      </c>
      <c r="F309" s="85">
        <v>12704</v>
      </c>
    </row>
    <row r="310" spans="1:6" s="1" customFormat="1" ht="13.5" customHeight="1">
      <c r="A310" s="27"/>
      <c r="B310" s="6"/>
      <c r="C310" s="7"/>
      <c r="D310" s="15" t="s">
        <v>59</v>
      </c>
      <c r="E310" s="96">
        <v>0</v>
      </c>
      <c r="F310" s="85">
        <v>505</v>
      </c>
    </row>
    <row r="311" spans="1:6" s="1" customFormat="1" ht="13.5" customHeight="1">
      <c r="A311" s="27"/>
      <c r="B311" s="6"/>
      <c r="C311" s="7"/>
      <c r="D311" s="15" t="s">
        <v>95</v>
      </c>
      <c r="E311" s="96">
        <v>0</v>
      </c>
      <c r="F311" s="85">
        <v>0</v>
      </c>
    </row>
    <row r="312" spans="1:124" s="10" customFormat="1" ht="13.5" customHeight="1">
      <c r="A312" s="28"/>
      <c r="B312" s="23"/>
      <c r="C312" s="24"/>
      <c r="D312" s="22"/>
      <c r="E312" s="99">
        <f>SUM(E305:E311)</f>
        <v>2635</v>
      </c>
      <c r="F312" s="88">
        <v>30235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6" s="1" customFormat="1" ht="13.5" customHeight="1">
      <c r="A313" s="27"/>
      <c r="B313" s="6"/>
      <c r="C313" s="3"/>
      <c r="D313" s="15"/>
      <c r="E313" s="96"/>
      <c r="F313" s="85"/>
    </row>
    <row r="314" spans="1:6" s="1" customFormat="1" ht="13.5" customHeight="1">
      <c r="A314" s="27" t="s">
        <v>29</v>
      </c>
      <c r="B314" s="6" t="s">
        <v>30</v>
      </c>
      <c r="C314" s="3" t="s">
        <v>31</v>
      </c>
      <c r="D314" s="15" t="s">
        <v>54</v>
      </c>
      <c r="E314" s="96">
        <v>1459</v>
      </c>
      <c r="F314" s="85">
        <v>10780</v>
      </c>
    </row>
    <row r="315" spans="1:6" s="1" customFormat="1" ht="13.5" customHeight="1">
      <c r="A315" s="27"/>
      <c r="B315" s="6"/>
      <c r="C315" s="3" t="s">
        <v>112</v>
      </c>
      <c r="D315" s="15" t="s">
        <v>55</v>
      </c>
      <c r="E315" s="96">
        <v>219</v>
      </c>
      <c r="F315" s="85">
        <v>3472</v>
      </c>
    </row>
    <row r="316" spans="1:6" s="1" customFormat="1" ht="13.5" customHeight="1">
      <c r="A316" s="27"/>
      <c r="B316" s="42"/>
      <c r="C316" s="3" t="s">
        <v>1</v>
      </c>
      <c r="D316" s="15" t="s">
        <v>57</v>
      </c>
      <c r="E316" s="96">
        <v>173346</v>
      </c>
      <c r="F316" s="85">
        <v>175074</v>
      </c>
    </row>
    <row r="317" spans="1:6" s="1" customFormat="1" ht="13.5" customHeight="1">
      <c r="A317" s="27"/>
      <c r="B317" s="42"/>
      <c r="C317" s="3" t="s">
        <v>5</v>
      </c>
      <c r="D317" s="15" t="s">
        <v>56</v>
      </c>
      <c r="E317" s="96">
        <v>8</v>
      </c>
      <c r="F317" s="85">
        <v>117</v>
      </c>
    </row>
    <row r="318" spans="1:6" s="1" customFormat="1" ht="13.5" customHeight="1">
      <c r="A318" s="27"/>
      <c r="B318" s="42"/>
      <c r="C318" s="3" t="s">
        <v>24</v>
      </c>
      <c r="D318" s="15" t="s">
        <v>58</v>
      </c>
      <c r="E318" s="96">
        <v>12</v>
      </c>
      <c r="F318" s="85">
        <v>12696</v>
      </c>
    </row>
    <row r="319" spans="1:6" s="1" customFormat="1" ht="13.5" customHeight="1">
      <c r="A319" s="27"/>
      <c r="B319" s="42"/>
      <c r="C319" s="3" t="s">
        <v>83</v>
      </c>
      <c r="D319" s="15" t="s">
        <v>59</v>
      </c>
      <c r="E319" s="96">
        <v>1</v>
      </c>
      <c r="F319" s="85">
        <v>506</v>
      </c>
    </row>
    <row r="320" spans="1:124" s="10" customFormat="1" ht="13.5" customHeight="1">
      <c r="A320" s="29"/>
      <c r="B320" s="24"/>
      <c r="C320" s="24"/>
      <c r="D320" s="22"/>
      <c r="E320" s="99">
        <f>SUM(E314:E319)</f>
        <v>175045</v>
      </c>
      <c r="F320" s="88">
        <v>202645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6" s="1" customFormat="1" ht="13.5" customHeight="1">
      <c r="A321" s="27"/>
      <c r="B321" s="8"/>
      <c r="C321" s="7"/>
      <c r="D321" s="15"/>
      <c r="E321" s="96"/>
      <c r="F321" s="85"/>
    </row>
    <row r="322" spans="1:6" s="1" customFormat="1" ht="13.5" customHeight="1">
      <c r="A322" s="27" t="s">
        <v>113</v>
      </c>
      <c r="B322" s="8" t="s">
        <v>114</v>
      </c>
      <c r="C322" s="7" t="s">
        <v>112</v>
      </c>
      <c r="D322" s="15" t="s">
        <v>54</v>
      </c>
      <c r="E322" s="96">
        <v>0</v>
      </c>
      <c r="F322" s="85">
        <v>9321</v>
      </c>
    </row>
    <row r="323" spans="1:6" s="1" customFormat="1" ht="13.5" customHeight="1">
      <c r="A323" s="27"/>
      <c r="B323" s="8"/>
      <c r="C323" s="7" t="s">
        <v>83</v>
      </c>
      <c r="D323" s="15" t="s">
        <v>55</v>
      </c>
      <c r="E323" s="96">
        <v>0</v>
      </c>
      <c r="F323" s="85">
        <v>3253</v>
      </c>
    </row>
    <row r="324" spans="1:6" s="1" customFormat="1" ht="13.5" customHeight="1">
      <c r="A324" s="27"/>
      <c r="B324" s="8"/>
      <c r="C324" s="7"/>
      <c r="D324" s="15" t="s">
        <v>57</v>
      </c>
      <c r="E324" s="96">
        <v>161893</v>
      </c>
      <c r="F324" s="85">
        <v>163621</v>
      </c>
    </row>
    <row r="325" spans="1:6" s="1" customFormat="1" ht="13.5" customHeight="1">
      <c r="A325" s="27"/>
      <c r="B325" s="8"/>
      <c r="C325" s="7"/>
      <c r="D325" s="15" t="s">
        <v>56</v>
      </c>
      <c r="E325" s="96">
        <v>0</v>
      </c>
      <c r="F325" s="85">
        <v>109</v>
      </c>
    </row>
    <row r="326" spans="1:6" s="1" customFormat="1" ht="13.5" customHeight="1">
      <c r="A326" s="27"/>
      <c r="B326" s="8"/>
      <c r="C326" s="7"/>
      <c r="D326" s="15" t="s">
        <v>58</v>
      </c>
      <c r="E326" s="96">
        <v>0</v>
      </c>
      <c r="F326" s="85">
        <v>12684</v>
      </c>
    </row>
    <row r="327" spans="1:6" s="1" customFormat="1" ht="13.5" customHeight="1">
      <c r="A327" s="27"/>
      <c r="B327" s="8"/>
      <c r="C327" s="7"/>
      <c r="D327" s="15" t="s">
        <v>59</v>
      </c>
      <c r="E327" s="96">
        <v>0</v>
      </c>
      <c r="F327" s="85">
        <v>505</v>
      </c>
    </row>
    <row r="328" spans="1:124" s="10" customFormat="1" ht="13.5" customHeight="1">
      <c r="A328" s="28"/>
      <c r="B328" s="41"/>
      <c r="C328" s="21"/>
      <c r="D328" s="22"/>
      <c r="E328" s="99">
        <f>SUM(E322:E327)</f>
        <v>161893</v>
      </c>
      <c r="F328" s="88">
        <v>189493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 s="10" customFormat="1" ht="13.5" customHeight="1">
      <c r="A329" s="27"/>
      <c r="B329" s="6"/>
      <c r="C329" s="3"/>
      <c r="D329" s="15"/>
      <c r="E329" s="96"/>
      <c r="F329" s="8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 s="10" customFormat="1" ht="13.5" customHeight="1">
      <c r="A330" s="27" t="s">
        <v>150</v>
      </c>
      <c r="B330" s="6" t="s">
        <v>49</v>
      </c>
      <c r="C330" s="7" t="s">
        <v>23</v>
      </c>
      <c r="D330" s="15" t="s">
        <v>54</v>
      </c>
      <c r="E330" s="96">
        <v>532</v>
      </c>
      <c r="F330" s="85">
        <v>9853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 s="10" customFormat="1" ht="13.5" customHeight="1">
      <c r="A331" s="27"/>
      <c r="B331" s="6"/>
      <c r="C331" s="7" t="s">
        <v>83</v>
      </c>
      <c r="D331" s="15" t="s">
        <v>55</v>
      </c>
      <c r="E331" s="96">
        <v>177</v>
      </c>
      <c r="F331" s="85">
        <v>3430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 s="10" customFormat="1" ht="13.5" customHeight="1">
      <c r="A332" s="27"/>
      <c r="B332" s="6"/>
      <c r="C332" s="7"/>
      <c r="D332" s="15" t="s">
        <v>57</v>
      </c>
      <c r="E332" s="96">
        <v>10602</v>
      </c>
      <c r="F332" s="85">
        <v>12330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 s="10" customFormat="1" ht="13.5" customHeight="1">
      <c r="A333" s="27"/>
      <c r="B333" s="6"/>
      <c r="C333" s="7"/>
      <c r="D333" s="15" t="s">
        <v>56</v>
      </c>
      <c r="E333" s="96">
        <v>1</v>
      </c>
      <c r="F333" s="85">
        <v>110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 s="10" customFormat="1" ht="13.5" customHeight="1">
      <c r="A334" s="27"/>
      <c r="B334" s="6"/>
      <c r="C334" s="7"/>
      <c r="D334" s="15" t="s">
        <v>58</v>
      </c>
      <c r="E334" s="96">
        <v>0</v>
      </c>
      <c r="F334" s="85">
        <v>12684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 s="10" customFormat="1" ht="13.5" customHeight="1">
      <c r="A335" s="27"/>
      <c r="B335" s="6"/>
      <c r="C335" s="7"/>
      <c r="D335" s="15" t="s">
        <v>59</v>
      </c>
      <c r="E335" s="96">
        <v>0</v>
      </c>
      <c r="F335" s="85">
        <v>505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 s="10" customFormat="1" ht="13.5" customHeight="1">
      <c r="A336" s="28"/>
      <c r="B336" s="23"/>
      <c r="C336" s="24"/>
      <c r="D336" s="22"/>
      <c r="E336" s="99">
        <f>SUM(E330:E335)</f>
        <v>11312</v>
      </c>
      <c r="F336" s="88">
        <v>38912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6" s="1" customFormat="1" ht="13.5" customHeight="1">
      <c r="A337" s="27"/>
      <c r="B337" s="6"/>
      <c r="C337" s="3"/>
      <c r="D337" s="15"/>
      <c r="E337" s="100"/>
      <c r="F337" s="85"/>
    </row>
    <row r="338" spans="1:6" s="1" customFormat="1" ht="13.5" customHeight="1">
      <c r="A338" s="27" t="s">
        <v>109</v>
      </c>
      <c r="B338" s="6" t="s">
        <v>110</v>
      </c>
      <c r="C338" s="7" t="s">
        <v>111</v>
      </c>
      <c r="D338" s="15" t="s">
        <v>54</v>
      </c>
      <c r="E338" s="96">
        <v>0</v>
      </c>
      <c r="F338" s="85">
        <v>9321</v>
      </c>
    </row>
    <row r="339" spans="1:6" s="1" customFormat="1" ht="13.5" customHeight="1">
      <c r="A339" s="27"/>
      <c r="B339" s="6"/>
      <c r="C339" s="7" t="s">
        <v>83</v>
      </c>
      <c r="D339" s="15" t="s">
        <v>55</v>
      </c>
      <c r="E339" s="96">
        <v>0</v>
      </c>
      <c r="F339" s="85">
        <v>3253</v>
      </c>
    </row>
    <row r="340" spans="1:6" s="1" customFormat="1" ht="13.5" customHeight="1">
      <c r="A340" s="27"/>
      <c r="B340" s="6"/>
      <c r="C340" s="3"/>
      <c r="D340" s="15" t="s">
        <v>57</v>
      </c>
      <c r="E340" s="96">
        <v>0</v>
      </c>
      <c r="F340" s="85">
        <v>1728</v>
      </c>
    </row>
    <row r="341" spans="1:6" s="1" customFormat="1" ht="13.5" customHeight="1">
      <c r="A341" s="27"/>
      <c r="B341" s="6"/>
      <c r="C341" s="3"/>
      <c r="D341" s="15" t="s">
        <v>56</v>
      </c>
      <c r="E341" s="96">
        <v>0</v>
      </c>
      <c r="F341" s="85">
        <v>109</v>
      </c>
    </row>
    <row r="342" spans="1:6" s="1" customFormat="1" ht="13.5" customHeight="1">
      <c r="A342" s="27"/>
      <c r="B342" s="6"/>
      <c r="C342" s="7"/>
      <c r="D342" s="15" t="s">
        <v>58</v>
      </c>
      <c r="E342" s="96">
        <v>0</v>
      </c>
      <c r="F342" s="85">
        <v>12684</v>
      </c>
    </row>
    <row r="343" spans="1:6" s="1" customFormat="1" ht="13.5" customHeight="1">
      <c r="A343" s="27"/>
      <c r="B343" s="6"/>
      <c r="C343" s="3"/>
      <c r="D343" s="15" t="s">
        <v>59</v>
      </c>
      <c r="E343" s="96">
        <v>0</v>
      </c>
      <c r="F343" s="85">
        <v>505</v>
      </c>
    </row>
    <row r="344" spans="1:6" s="1" customFormat="1" ht="13.5" customHeight="1">
      <c r="A344" s="29"/>
      <c r="B344" s="45"/>
      <c r="C344" s="21"/>
      <c r="D344" s="22"/>
      <c r="E344" s="99">
        <f>SUM(E338:E343)</f>
        <v>0</v>
      </c>
      <c r="F344" s="88">
        <v>27600</v>
      </c>
    </row>
    <row r="345" spans="1:124" s="10" customFormat="1" ht="13.5" customHeight="1">
      <c r="A345" s="27"/>
      <c r="B345" s="8"/>
      <c r="C345" s="14"/>
      <c r="D345" s="15"/>
      <c r="E345" s="96"/>
      <c r="F345" s="8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6" s="1" customFormat="1" ht="13.5" customHeight="1">
      <c r="A346" s="27" t="s">
        <v>142</v>
      </c>
      <c r="B346" s="42" t="s">
        <v>48</v>
      </c>
      <c r="C346" s="7" t="s">
        <v>157</v>
      </c>
      <c r="D346" s="15" t="s">
        <v>54</v>
      </c>
      <c r="E346" s="96">
        <v>490</v>
      </c>
      <c r="F346" s="85">
        <v>9811</v>
      </c>
    </row>
    <row r="347" spans="1:6" s="1" customFormat="1" ht="13.5" customHeight="1">
      <c r="A347" s="27"/>
      <c r="B347" s="42"/>
      <c r="C347" s="7" t="s">
        <v>154</v>
      </c>
      <c r="D347" s="15" t="s">
        <v>55</v>
      </c>
      <c r="E347" s="96">
        <v>415</v>
      </c>
      <c r="F347" s="85">
        <v>3668</v>
      </c>
    </row>
    <row r="348" spans="1:6" s="1" customFormat="1" ht="13.5" customHeight="1">
      <c r="A348" s="27"/>
      <c r="B348" s="42"/>
      <c r="C348" s="7" t="s">
        <v>83</v>
      </c>
      <c r="D348" s="15" t="s">
        <v>57</v>
      </c>
      <c r="E348" s="96">
        <v>180</v>
      </c>
      <c r="F348" s="85">
        <v>1908</v>
      </c>
    </row>
    <row r="349" spans="1:6" s="1" customFormat="1" ht="13.5" customHeight="1">
      <c r="A349" s="27"/>
      <c r="B349" s="42"/>
      <c r="C349" s="7"/>
      <c r="D349" s="15" t="s">
        <v>56</v>
      </c>
      <c r="E349" s="96">
        <v>22</v>
      </c>
      <c r="F349" s="85">
        <v>131</v>
      </c>
    </row>
    <row r="350" spans="1:6" s="1" customFormat="1" ht="13.5" customHeight="1">
      <c r="A350" s="27"/>
      <c r="B350" s="42"/>
      <c r="C350" s="7"/>
      <c r="D350" s="15" t="s">
        <v>58</v>
      </c>
      <c r="E350" s="96">
        <v>138</v>
      </c>
      <c r="F350" s="85">
        <v>12822</v>
      </c>
    </row>
    <row r="351" spans="1:6" s="1" customFormat="1" ht="13.5" customHeight="1">
      <c r="A351" s="27"/>
      <c r="B351" s="42"/>
      <c r="C351" s="7"/>
      <c r="D351" s="15" t="s">
        <v>59</v>
      </c>
      <c r="E351" s="96">
        <v>1</v>
      </c>
      <c r="F351" s="85">
        <v>506</v>
      </c>
    </row>
    <row r="352" spans="1:6" s="1" customFormat="1" ht="13.5" customHeight="1">
      <c r="A352" s="27"/>
      <c r="B352" s="42"/>
      <c r="C352" s="7"/>
      <c r="D352" s="31" t="s">
        <v>96</v>
      </c>
      <c r="E352" s="96">
        <v>50</v>
      </c>
      <c r="F352" s="85">
        <v>4925</v>
      </c>
    </row>
    <row r="353" spans="1:124" s="10" customFormat="1" ht="13.5" customHeight="1">
      <c r="A353" s="28"/>
      <c r="B353" s="41"/>
      <c r="C353" s="21"/>
      <c r="D353" s="22"/>
      <c r="E353" s="99">
        <f>SUM(E346:E352)</f>
        <v>1296</v>
      </c>
      <c r="F353" s="88">
        <v>33771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6" s="1" customFormat="1" ht="13.5" customHeight="1">
      <c r="A354" s="27"/>
      <c r="B354" s="8"/>
      <c r="C354" s="7"/>
      <c r="D354" s="15"/>
      <c r="E354" s="96"/>
      <c r="F354" s="85"/>
    </row>
    <row r="355" spans="1:6" s="1" customFormat="1" ht="12.75" customHeight="1">
      <c r="A355" s="27" t="s">
        <v>115</v>
      </c>
      <c r="B355" s="8" t="s">
        <v>48</v>
      </c>
      <c r="C355" s="7" t="s">
        <v>112</v>
      </c>
      <c r="D355" s="15" t="s">
        <v>54</v>
      </c>
      <c r="E355" s="96">
        <v>0</v>
      </c>
      <c r="F355" s="85">
        <v>9321</v>
      </c>
    </row>
    <row r="356" spans="1:6" s="1" customFormat="1" ht="13.5" customHeight="1">
      <c r="A356" s="27"/>
      <c r="B356" s="8"/>
      <c r="C356" s="7" t="s">
        <v>83</v>
      </c>
      <c r="D356" s="15" t="s">
        <v>55</v>
      </c>
      <c r="E356" s="96">
        <v>0</v>
      </c>
      <c r="F356" s="85">
        <v>3253</v>
      </c>
    </row>
    <row r="357" spans="1:6" s="1" customFormat="1" ht="13.5" customHeight="1">
      <c r="A357" s="27"/>
      <c r="B357" s="8"/>
      <c r="C357" s="7"/>
      <c r="D357" s="15" t="s">
        <v>57</v>
      </c>
      <c r="E357" s="96">
        <v>161893</v>
      </c>
      <c r="F357" s="85">
        <v>163621</v>
      </c>
    </row>
    <row r="358" spans="1:6" s="1" customFormat="1" ht="13.5" customHeight="1">
      <c r="A358" s="27"/>
      <c r="B358" s="8"/>
      <c r="C358" s="7"/>
      <c r="D358" s="15" t="s">
        <v>56</v>
      </c>
      <c r="E358" s="96">
        <v>0</v>
      </c>
      <c r="F358" s="85">
        <v>109</v>
      </c>
    </row>
    <row r="359" spans="1:6" s="1" customFormat="1" ht="13.5" customHeight="1">
      <c r="A359" s="27"/>
      <c r="B359" s="8"/>
      <c r="C359" s="7"/>
      <c r="D359" s="15" t="s">
        <v>58</v>
      </c>
      <c r="E359" s="96">
        <v>0</v>
      </c>
      <c r="F359" s="85">
        <v>12684</v>
      </c>
    </row>
    <row r="360" spans="1:6" s="1" customFormat="1" ht="13.5" customHeight="1">
      <c r="A360" s="27"/>
      <c r="B360" s="8"/>
      <c r="C360" s="7"/>
      <c r="D360" s="15" t="s">
        <v>59</v>
      </c>
      <c r="E360" s="96">
        <v>0</v>
      </c>
      <c r="F360" s="85">
        <v>505</v>
      </c>
    </row>
    <row r="361" spans="1:6" s="1" customFormat="1" ht="13.5" customHeight="1">
      <c r="A361" s="28"/>
      <c r="B361" s="41"/>
      <c r="C361" s="21"/>
      <c r="D361" s="22"/>
      <c r="E361" s="99">
        <f>SUM(E355:E360)</f>
        <v>161893</v>
      </c>
      <c r="F361" s="88">
        <v>189493</v>
      </c>
    </row>
    <row r="362" spans="1:124" s="10" customFormat="1" ht="13.5" customHeight="1">
      <c r="A362" s="27"/>
      <c r="B362" s="46"/>
      <c r="C362" s="7"/>
      <c r="D362" s="15"/>
      <c r="E362" s="96"/>
      <c r="F362" s="8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6" s="1" customFormat="1" ht="13.5" customHeight="1">
      <c r="A363" s="27" t="s">
        <v>32</v>
      </c>
      <c r="B363" s="42" t="s">
        <v>48</v>
      </c>
      <c r="C363" s="7" t="s">
        <v>156</v>
      </c>
      <c r="D363" s="15" t="s">
        <v>54</v>
      </c>
      <c r="E363" s="96">
        <v>500</v>
      </c>
      <c r="F363" s="85">
        <v>9821</v>
      </c>
    </row>
    <row r="364" spans="1:6" s="1" customFormat="1" ht="13.5" customHeight="1">
      <c r="A364" s="27"/>
      <c r="B364" s="42"/>
      <c r="C364" s="7" t="s">
        <v>112</v>
      </c>
      <c r="D364" s="15" t="s">
        <v>55</v>
      </c>
      <c r="E364" s="96">
        <v>46</v>
      </c>
      <c r="F364" s="85">
        <v>3299</v>
      </c>
    </row>
    <row r="365" spans="1:6" s="1" customFormat="1" ht="13.5" customHeight="1">
      <c r="A365" s="27"/>
      <c r="B365" s="42"/>
      <c r="C365" s="7" t="s">
        <v>11</v>
      </c>
      <c r="D365" s="15" t="s">
        <v>57</v>
      </c>
      <c r="E365" s="96">
        <f>161893+122</f>
        <v>162015</v>
      </c>
      <c r="F365" s="85">
        <v>163743</v>
      </c>
    </row>
    <row r="366" spans="1:6" s="1" customFormat="1" ht="13.5" customHeight="1">
      <c r="A366" s="27"/>
      <c r="B366" s="42"/>
      <c r="C366" s="7" t="s">
        <v>5</v>
      </c>
      <c r="D366" s="15" t="s">
        <v>56</v>
      </c>
      <c r="E366" s="96">
        <v>12</v>
      </c>
      <c r="F366" s="85">
        <v>121</v>
      </c>
    </row>
    <row r="367" spans="2:6" s="1" customFormat="1" ht="13.5" customHeight="1">
      <c r="B367" s="42"/>
      <c r="C367" s="7" t="s">
        <v>4</v>
      </c>
      <c r="D367" s="15" t="s">
        <v>58</v>
      </c>
      <c r="E367" s="96">
        <v>0</v>
      </c>
      <c r="F367" s="85">
        <v>12684</v>
      </c>
    </row>
    <row r="368" spans="1:6" s="1" customFormat="1" ht="13.5" customHeight="1">
      <c r="A368" s="27"/>
      <c r="B368" s="42"/>
      <c r="C368" s="37" t="s">
        <v>111</v>
      </c>
      <c r="D368" s="15" t="s">
        <v>59</v>
      </c>
      <c r="E368" s="96">
        <v>0</v>
      </c>
      <c r="F368" s="85">
        <v>505</v>
      </c>
    </row>
    <row r="369" spans="1:6" s="1" customFormat="1" ht="13.5" customHeight="1">
      <c r="A369" s="27"/>
      <c r="B369" s="6"/>
      <c r="C369" s="7" t="s">
        <v>83</v>
      </c>
      <c r="D369" s="5"/>
      <c r="E369" s="105"/>
      <c r="F369" s="85"/>
    </row>
    <row r="370" spans="1:6" s="1" customFormat="1" ht="13.5" customHeight="1">
      <c r="A370" s="29"/>
      <c r="B370" s="24"/>
      <c r="C370" s="24"/>
      <c r="D370" s="22"/>
      <c r="E370" s="99">
        <f>SUM(E363:E369)</f>
        <v>162573</v>
      </c>
      <c r="F370" s="88">
        <v>190173</v>
      </c>
    </row>
    <row r="371" spans="1:6" s="1" customFormat="1" ht="13.5" customHeight="1">
      <c r="A371" s="27"/>
      <c r="B371" s="6"/>
      <c r="C371" s="3"/>
      <c r="D371" s="15"/>
      <c r="E371" s="96"/>
      <c r="F371" s="85"/>
    </row>
    <row r="372" spans="1:124" s="10" customFormat="1" ht="13.5" customHeight="1">
      <c r="A372" s="27" t="s">
        <v>36</v>
      </c>
      <c r="B372" s="42" t="s">
        <v>48</v>
      </c>
      <c r="C372" s="7" t="s">
        <v>112</v>
      </c>
      <c r="D372" s="15" t="s">
        <v>54</v>
      </c>
      <c r="E372" s="96">
        <v>755</v>
      </c>
      <c r="F372" s="85">
        <v>10076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6" s="1" customFormat="1" ht="13.5" customHeight="1">
      <c r="A373" s="27"/>
      <c r="B373" s="8"/>
      <c r="C373" s="7" t="s">
        <v>37</v>
      </c>
      <c r="D373" s="15" t="s">
        <v>55</v>
      </c>
      <c r="E373" s="96">
        <v>175</v>
      </c>
      <c r="F373" s="85">
        <v>3428</v>
      </c>
    </row>
    <row r="374" spans="1:6" s="1" customFormat="1" ht="13.5" customHeight="1">
      <c r="A374" s="27"/>
      <c r="B374" s="8"/>
      <c r="C374" s="7" t="s">
        <v>157</v>
      </c>
      <c r="D374" s="15" t="s">
        <v>57</v>
      </c>
      <c r="E374" s="96">
        <f>72+161893</f>
        <v>161965</v>
      </c>
      <c r="F374" s="85">
        <v>163693</v>
      </c>
    </row>
    <row r="375" spans="1:6" s="1" customFormat="1" ht="13.5" customHeight="1">
      <c r="A375" s="27"/>
      <c r="B375" s="8"/>
      <c r="C375" s="7" t="s">
        <v>83</v>
      </c>
      <c r="D375" s="15" t="s">
        <v>56</v>
      </c>
      <c r="E375" s="96">
        <v>9</v>
      </c>
      <c r="F375" s="85">
        <v>118</v>
      </c>
    </row>
    <row r="376" spans="1:6" s="1" customFormat="1" ht="13.5" customHeight="1">
      <c r="A376" s="27"/>
      <c r="B376" s="8"/>
      <c r="C376" s="3"/>
      <c r="D376" s="15" t="s">
        <v>58</v>
      </c>
      <c r="E376" s="96">
        <v>121</v>
      </c>
      <c r="F376" s="85">
        <v>12805</v>
      </c>
    </row>
    <row r="377" spans="1:6" s="1" customFormat="1" ht="13.5" customHeight="1">
      <c r="A377" s="27"/>
      <c r="B377" s="8"/>
      <c r="C377" s="7"/>
      <c r="D377" s="15" t="s">
        <v>59</v>
      </c>
      <c r="E377" s="96">
        <v>0</v>
      </c>
      <c r="F377" s="85">
        <v>505</v>
      </c>
    </row>
    <row r="378" spans="1:6" s="1" customFormat="1" ht="13.5" customHeight="1">
      <c r="A378" s="27"/>
      <c r="B378" s="8"/>
      <c r="C378" s="7"/>
      <c r="D378" s="31" t="s">
        <v>96</v>
      </c>
      <c r="E378" s="96">
        <v>50</v>
      </c>
      <c r="F378" s="85">
        <v>4925</v>
      </c>
    </row>
    <row r="379" spans="1:6" s="1" customFormat="1" ht="13.5" customHeight="1">
      <c r="A379" s="27"/>
      <c r="B379" s="8"/>
      <c r="C379" s="7"/>
      <c r="D379" s="15" t="s">
        <v>60</v>
      </c>
      <c r="E379" s="96">
        <v>2354</v>
      </c>
      <c r="F379" s="85">
        <v>2385</v>
      </c>
    </row>
    <row r="380" spans="1:6" s="1" customFormat="1" ht="13.5" customHeight="1">
      <c r="A380" s="28"/>
      <c r="B380" s="41"/>
      <c r="C380" s="21"/>
      <c r="D380" s="22"/>
      <c r="E380" s="99">
        <f>SUM(E372:E379)</f>
        <v>165429</v>
      </c>
      <c r="F380" s="88">
        <v>197935</v>
      </c>
    </row>
    <row r="381" spans="1:124" s="10" customFormat="1" ht="13.5">
      <c r="A381" s="27"/>
      <c r="B381" s="6"/>
      <c r="C381" s="7"/>
      <c r="D381" s="16"/>
      <c r="E381" s="100"/>
      <c r="F381" s="8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6" s="1" customFormat="1" ht="13.5" customHeight="1">
      <c r="A382" s="27" t="s">
        <v>33</v>
      </c>
      <c r="B382" s="42" t="s">
        <v>48</v>
      </c>
      <c r="C382" s="3" t="s">
        <v>34</v>
      </c>
      <c r="D382" s="15" t="s">
        <v>54</v>
      </c>
      <c r="E382" s="96">
        <v>244</v>
      </c>
      <c r="F382" s="85">
        <v>9565</v>
      </c>
    </row>
    <row r="383" spans="1:6" s="1" customFormat="1" ht="13.5" customHeight="1">
      <c r="A383" s="27"/>
      <c r="B383" s="8"/>
      <c r="C383" s="3" t="s">
        <v>132</v>
      </c>
      <c r="D383" s="15" t="s">
        <v>55</v>
      </c>
      <c r="E383" s="96">
        <v>21</v>
      </c>
      <c r="F383" s="85">
        <v>3274</v>
      </c>
    </row>
    <row r="384" spans="1:6" s="1" customFormat="1" ht="13.5" customHeight="1">
      <c r="A384" s="27"/>
      <c r="B384" s="8"/>
      <c r="C384" s="3" t="s">
        <v>10</v>
      </c>
      <c r="D384" s="15" t="s">
        <v>57</v>
      </c>
      <c r="E384" s="96">
        <v>31</v>
      </c>
      <c r="F384" s="85">
        <v>1759</v>
      </c>
    </row>
    <row r="385" spans="2:6" s="1" customFormat="1" ht="13.5" customHeight="1">
      <c r="B385" s="3"/>
      <c r="C385" s="3" t="s">
        <v>35</v>
      </c>
      <c r="D385" s="15" t="s">
        <v>56</v>
      </c>
      <c r="E385" s="96">
        <v>0</v>
      </c>
      <c r="F385" s="85">
        <v>109</v>
      </c>
    </row>
    <row r="386" spans="1:6" s="1" customFormat="1" ht="13.5" customHeight="1">
      <c r="A386" s="27"/>
      <c r="B386" s="8"/>
      <c r="C386" s="3" t="s">
        <v>83</v>
      </c>
      <c r="D386" s="15" t="s">
        <v>58</v>
      </c>
      <c r="E386" s="96">
        <v>0</v>
      </c>
      <c r="F386" s="85">
        <v>12684</v>
      </c>
    </row>
    <row r="387" spans="1:6" s="1" customFormat="1" ht="13.5" customHeight="1">
      <c r="A387" s="27"/>
      <c r="B387" s="8"/>
      <c r="C387" s="7"/>
      <c r="D387" s="15" t="s">
        <v>59</v>
      </c>
      <c r="E387" s="96">
        <v>0</v>
      </c>
      <c r="F387" s="85">
        <v>505</v>
      </c>
    </row>
    <row r="388" spans="1:6" s="1" customFormat="1" ht="13.5" customHeight="1">
      <c r="A388" s="27"/>
      <c r="B388" s="8"/>
      <c r="C388" s="7"/>
      <c r="D388" s="15" t="s">
        <v>95</v>
      </c>
      <c r="E388" s="96">
        <v>0</v>
      </c>
      <c r="F388" s="85">
        <v>0</v>
      </c>
    </row>
    <row r="389" spans="1:125" ht="13.5" customHeight="1">
      <c r="A389" s="28"/>
      <c r="B389" s="41"/>
      <c r="C389" s="21"/>
      <c r="D389" s="22"/>
      <c r="E389" s="99">
        <f>SUM(E382:E388)</f>
        <v>296</v>
      </c>
      <c r="F389" s="88">
        <v>27896</v>
      </c>
      <c r="DU389"/>
    </row>
    <row r="390" spans="1:125" ht="13.5" customHeight="1">
      <c r="A390" s="27"/>
      <c r="B390" s="8"/>
      <c r="C390" s="7"/>
      <c r="D390" s="15"/>
      <c r="E390" s="100"/>
      <c r="F390" s="85"/>
      <c r="DU390"/>
    </row>
    <row r="391" spans="1:125" ht="13.5" customHeight="1">
      <c r="A391" s="27" t="s">
        <v>103</v>
      </c>
      <c r="B391" s="6" t="s">
        <v>102</v>
      </c>
      <c r="C391" s="7" t="s">
        <v>112</v>
      </c>
      <c r="D391" s="15" t="s">
        <v>54</v>
      </c>
      <c r="E391" s="96">
        <v>2233</v>
      </c>
      <c r="F391" s="85">
        <v>11554</v>
      </c>
      <c r="DU391"/>
    </row>
    <row r="392" spans="1:125" ht="13.5" customHeight="1">
      <c r="A392" s="27"/>
      <c r="B392" s="6"/>
      <c r="C392" s="7" t="s">
        <v>73</v>
      </c>
      <c r="D392" s="15" t="s">
        <v>55</v>
      </c>
      <c r="E392" s="96">
        <v>85</v>
      </c>
      <c r="F392" s="85">
        <v>3338</v>
      </c>
      <c r="DU392"/>
    </row>
    <row r="393" spans="1:125" ht="13.5" customHeight="1">
      <c r="A393" s="27"/>
      <c r="B393" s="6"/>
      <c r="C393" s="7" t="s">
        <v>83</v>
      </c>
      <c r="D393" s="15" t="s">
        <v>57</v>
      </c>
      <c r="E393" s="96">
        <v>161893</v>
      </c>
      <c r="F393" s="85">
        <v>163621</v>
      </c>
      <c r="DU393"/>
    </row>
    <row r="394" spans="1:125" ht="13.5" customHeight="1">
      <c r="A394" s="27"/>
      <c r="B394" s="6"/>
      <c r="C394" s="7"/>
      <c r="D394" s="15" t="s">
        <v>56</v>
      </c>
      <c r="E394" s="96">
        <v>1</v>
      </c>
      <c r="F394" s="85">
        <v>110</v>
      </c>
      <c r="DU394"/>
    </row>
    <row r="395" spans="1:125" ht="13.5" customHeight="1">
      <c r="A395" s="27"/>
      <c r="B395" s="6"/>
      <c r="C395" s="3"/>
      <c r="D395" s="15" t="s">
        <v>58</v>
      </c>
      <c r="E395" s="96">
        <v>20</v>
      </c>
      <c r="F395" s="85">
        <v>12704</v>
      </c>
      <c r="DU395"/>
    </row>
    <row r="396" spans="1:125" ht="13.5" customHeight="1">
      <c r="A396" s="27"/>
      <c r="B396" s="6"/>
      <c r="C396" s="7"/>
      <c r="D396" s="15" t="s">
        <v>59</v>
      </c>
      <c r="E396" s="96">
        <v>0</v>
      </c>
      <c r="F396" s="85">
        <v>505</v>
      </c>
      <c r="DU396"/>
    </row>
    <row r="397" spans="1:125" ht="13.5" customHeight="1">
      <c r="A397" s="29"/>
      <c r="B397" s="45"/>
      <c r="C397" s="21"/>
      <c r="D397" s="22"/>
      <c r="E397" s="99">
        <f>SUM(E391:E396)</f>
        <v>164232</v>
      </c>
      <c r="F397" s="88">
        <v>191832</v>
      </c>
      <c r="DU397"/>
    </row>
    <row r="398" spans="1:6" s="1" customFormat="1" ht="13.5" customHeight="1">
      <c r="A398" s="32"/>
      <c r="B398" s="47"/>
      <c r="C398" s="7"/>
      <c r="D398" s="15"/>
      <c r="E398" s="100"/>
      <c r="F398" s="85"/>
    </row>
    <row r="399" spans="1:6" s="1" customFormat="1" ht="13.5" customHeight="1">
      <c r="A399" s="49" t="s">
        <v>131</v>
      </c>
      <c r="B399" s="50" t="s">
        <v>38</v>
      </c>
      <c r="C399" s="7" t="s">
        <v>101</v>
      </c>
      <c r="D399" s="15" t="s">
        <v>54</v>
      </c>
      <c r="E399" s="109">
        <v>1273</v>
      </c>
      <c r="F399" s="85">
        <v>10594</v>
      </c>
    </row>
    <row r="400" spans="1:6" s="1" customFormat="1" ht="13.5" customHeight="1">
      <c r="A400" s="32"/>
      <c r="B400" s="47"/>
      <c r="C400" s="7" t="s">
        <v>132</v>
      </c>
      <c r="D400" s="15" t="s">
        <v>55</v>
      </c>
      <c r="E400" s="109">
        <v>363</v>
      </c>
      <c r="F400" s="85">
        <v>3616</v>
      </c>
    </row>
    <row r="401" spans="1:6" s="1" customFormat="1" ht="13.5" customHeight="1">
      <c r="A401" s="32"/>
      <c r="B401" s="47"/>
      <c r="C401" s="7" t="s">
        <v>158</v>
      </c>
      <c r="D401" s="15" t="s">
        <v>57</v>
      </c>
      <c r="E401" s="109">
        <v>42</v>
      </c>
      <c r="F401" s="85">
        <v>1770</v>
      </c>
    </row>
    <row r="402" spans="1:6" s="1" customFormat="1" ht="13.5" customHeight="1">
      <c r="A402" s="32"/>
      <c r="B402" s="47"/>
      <c r="C402" s="7" t="s">
        <v>83</v>
      </c>
      <c r="D402" s="15" t="s">
        <v>56</v>
      </c>
      <c r="E402" s="109">
        <v>0</v>
      </c>
      <c r="F402" s="85">
        <v>109</v>
      </c>
    </row>
    <row r="403" spans="1:6" s="1" customFormat="1" ht="13.5" customHeight="1">
      <c r="A403" s="32"/>
      <c r="B403" s="47"/>
      <c r="C403" s="7"/>
      <c r="D403" s="15" t="s">
        <v>58</v>
      </c>
      <c r="E403" s="109">
        <v>39</v>
      </c>
      <c r="F403" s="85">
        <v>12723</v>
      </c>
    </row>
    <row r="404" spans="1:6" s="1" customFormat="1" ht="13.5" customHeight="1">
      <c r="A404" s="32"/>
      <c r="B404" s="47"/>
      <c r="C404" s="7"/>
      <c r="D404" s="15" t="s">
        <v>59</v>
      </c>
      <c r="E404" s="109">
        <v>3</v>
      </c>
      <c r="F404" s="85">
        <v>508</v>
      </c>
    </row>
    <row r="405" spans="1:6" s="1" customFormat="1" ht="13.5" customHeight="1">
      <c r="A405" s="29"/>
      <c r="B405" s="45"/>
      <c r="C405" s="21"/>
      <c r="D405" s="22"/>
      <c r="E405" s="99">
        <f>SUM(E399:E404)</f>
        <v>1720</v>
      </c>
      <c r="F405" s="88">
        <v>29320</v>
      </c>
    </row>
    <row r="406" spans="1:124" s="10" customFormat="1" ht="13.5" customHeight="1">
      <c r="A406" s="32"/>
      <c r="B406" s="47"/>
      <c r="C406" s="7"/>
      <c r="D406" s="15"/>
      <c r="E406" s="100"/>
      <c r="F406" s="8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6" s="1" customFormat="1" ht="13.5" customHeight="1">
      <c r="A407" s="27" t="s">
        <v>75</v>
      </c>
      <c r="B407" s="6" t="s">
        <v>38</v>
      </c>
      <c r="C407" s="7" t="s">
        <v>37</v>
      </c>
      <c r="D407" s="15" t="s">
        <v>54</v>
      </c>
      <c r="E407" s="96">
        <v>656</v>
      </c>
      <c r="F407" s="85">
        <v>9977</v>
      </c>
    </row>
    <row r="408" spans="1:6" s="5" customFormat="1" ht="13.5" customHeight="1">
      <c r="A408" s="27"/>
      <c r="B408" s="6"/>
      <c r="C408" s="7" t="s">
        <v>83</v>
      </c>
      <c r="D408" s="15" t="s">
        <v>55</v>
      </c>
      <c r="E408" s="96">
        <v>17</v>
      </c>
      <c r="F408" s="85">
        <v>3270</v>
      </c>
    </row>
    <row r="409" spans="1:6" s="1" customFormat="1" ht="13.5" customHeight="1">
      <c r="A409" s="27"/>
      <c r="B409" s="6"/>
      <c r="C409" s="5"/>
      <c r="D409" s="15" t="s">
        <v>57</v>
      </c>
      <c r="E409" s="96">
        <v>15</v>
      </c>
      <c r="F409" s="85">
        <v>1743</v>
      </c>
    </row>
    <row r="410" spans="1:6" s="1" customFormat="1" ht="13.5" customHeight="1">
      <c r="A410" s="27"/>
      <c r="B410" s="6"/>
      <c r="C410" s="5"/>
      <c r="D410" s="15" t="s">
        <v>56</v>
      </c>
      <c r="E410" s="96">
        <v>2</v>
      </c>
      <c r="F410" s="85">
        <v>111</v>
      </c>
    </row>
    <row r="411" spans="1:6" s="1" customFormat="1" ht="13.5" customHeight="1">
      <c r="A411" s="27"/>
      <c r="B411" s="6"/>
      <c r="C411" s="5"/>
      <c r="D411" s="15" t="s">
        <v>58</v>
      </c>
      <c r="E411" s="96">
        <v>0</v>
      </c>
      <c r="F411" s="85">
        <v>12684</v>
      </c>
    </row>
    <row r="412" spans="1:6" s="1" customFormat="1" ht="13.5" customHeight="1">
      <c r="A412" s="27"/>
      <c r="B412" s="6"/>
      <c r="C412" s="5"/>
      <c r="D412" s="15" t="s">
        <v>59</v>
      </c>
      <c r="E412" s="96">
        <v>0</v>
      </c>
      <c r="F412" s="85">
        <v>505</v>
      </c>
    </row>
    <row r="413" spans="1:6" s="1" customFormat="1" ht="13.5" customHeight="1">
      <c r="A413" s="27"/>
      <c r="B413" s="6"/>
      <c r="C413" s="5"/>
      <c r="D413" s="15" t="s">
        <v>60</v>
      </c>
      <c r="E413" s="96">
        <v>2353</v>
      </c>
      <c r="F413" s="85">
        <v>2384</v>
      </c>
    </row>
    <row r="414" spans="1:124" s="10" customFormat="1" ht="13.5" customHeight="1">
      <c r="A414" s="29"/>
      <c r="B414" s="45"/>
      <c r="C414" s="21"/>
      <c r="D414" s="22"/>
      <c r="E414" s="99">
        <f>SUM(E407:E413)</f>
        <v>3043</v>
      </c>
      <c r="F414" s="88">
        <v>30674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6" s="1" customFormat="1" ht="13.5" customHeight="1">
      <c r="A415" s="32"/>
      <c r="B415" s="47"/>
      <c r="C415" s="7"/>
      <c r="D415" s="15"/>
      <c r="E415" s="100"/>
      <c r="F415" s="85"/>
    </row>
    <row r="416" spans="1:6" s="1" customFormat="1" ht="13.5" customHeight="1">
      <c r="A416" s="27" t="s">
        <v>104</v>
      </c>
      <c r="B416" s="8" t="s">
        <v>47</v>
      </c>
      <c r="C416" s="3" t="s">
        <v>28</v>
      </c>
      <c r="D416" s="15" t="s">
        <v>54</v>
      </c>
      <c r="E416" s="96">
        <v>1906</v>
      </c>
      <c r="F416" s="85">
        <v>11227</v>
      </c>
    </row>
    <row r="417" spans="1:6" s="1" customFormat="1" ht="13.5" customHeight="1">
      <c r="A417" s="27"/>
      <c r="B417" s="8"/>
      <c r="C417" s="3" t="s">
        <v>112</v>
      </c>
      <c r="D417" s="15" t="s">
        <v>55</v>
      </c>
      <c r="E417" s="96">
        <v>440</v>
      </c>
      <c r="F417" s="85">
        <v>3693</v>
      </c>
    </row>
    <row r="418" spans="1:6" s="1" customFormat="1" ht="13.5" customHeight="1">
      <c r="A418" s="27"/>
      <c r="B418" s="8"/>
      <c r="C418" s="3" t="s">
        <v>105</v>
      </c>
      <c r="D418" s="15" t="s">
        <v>57</v>
      </c>
      <c r="E418" s="110">
        <f>538+161893</f>
        <v>162431</v>
      </c>
      <c r="F418" s="93">
        <v>164159</v>
      </c>
    </row>
    <row r="419" spans="1:6" s="1" customFormat="1" ht="13.5" customHeight="1">
      <c r="A419" s="27"/>
      <c r="B419" s="8"/>
      <c r="C419" s="3" t="s">
        <v>83</v>
      </c>
      <c r="D419" s="15" t="s">
        <v>56</v>
      </c>
      <c r="E419" s="110">
        <v>17</v>
      </c>
      <c r="F419" s="93">
        <v>126</v>
      </c>
    </row>
    <row r="420" spans="1:6" s="1" customFormat="1" ht="13.5" customHeight="1">
      <c r="A420" s="27"/>
      <c r="B420" s="8"/>
      <c r="D420" s="15" t="s">
        <v>58</v>
      </c>
      <c r="E420" s="110">
        <v>458</v>
      </c>
      <c r="F420" s="93">
        <v>13142</v>
      </c>
    </row>
    <row r="421" spans="1:6" s="1" customFormat="1" ht="13.5" customHeight="1">
      <c r="A421" s="27"/>
      <c r="B421" s="8"/>
      <c r="C421" s="3"/>
      <c r="D421" s="15" t="s">
        <v>59</v>
      </c>
      <c r="E421" s="110">
        <v>3</v>
      </c>
      <c r="F421" s="93">
        <v>508</v>
      </c>
    </row>
    <row r="422" spans="1:6" s="1" customFormat="1" ht="13.5" customHeight="1">
      <c r="A422" s="28"/>
      <c r="B422" s="41"/>
      <c r="C422" s="21"/>
      <c r="D422" s="22"/>
      <c r="E422" s="99">
        <f>SUM(E416:E421)</f>
        <v>165255</v>
      </c>
      <c r="F422" s="88">
        <v>192855</v>
      </c>
    </row>
    <row r="423" spans="1:6" s="1" customFormat="1" ht="13.5" customHeight="1">
      <c r="A423" s="27"/>
      <c r="B423" s="8"/>
      <c r="C423" s="7"/>
      <c r="D423" s="15"/>
      <c r="E423" s="100"/>
      <c r="F423" s="85"/>
    </row>
    <row r="424" spans="1:6" s="5" customFormat="1" ht="13.5" customHeight="1">
      <c r="A424" s="27" t="s">
        <v>39</v>
      </c>
      <c r="B424" s="6" t="s">
        <v>40</v>
      </c>
      <c r="C424" s="3" t="s">
        <v>4</v>
      </c>
      <c r="D424" s="15" t="s">
        <v>54</v>
      </c>
      <c r="E424" s="96">
        <v>0</v>
      </c>
      <c r="F424" s="85">
        <v>9321</v>
      </c>
    </row>
    <row r="425" spans="1:6" s="5" customFormat="1" ht="13.5" customHeight="1">
      <c r="A425" s="27"/>
      <c r="B425" s="6"/>
      <c r="C425" s="7" t="s">
        <v>17</v>
      </c>
      <c r="D425" s="15" t="s">
        <v>55</v>
      </c>
      <c r="E425" s="96">
        <v>0</v>
      </c>
      <c r="F425" s="85">
        <v>3253</v>
      </c>
    </row>
    <row r="426" spans="1:6" s="5" customFormat="1" ht="13.5" customHeight="1">
      <c r="A426" s="27"/>
      <c r="B426" s="6"/>
      <c r="C426" s="3" t="s">
        <v>86</v>
      </c>
      <c r="D426" s="15" t="s">
        <v>57</v>
      </c>
      <c r="E426" s="96">
        <v>0</v>
      </c>
      <c r="F426" s="85">
        <v>1728</v>
      </c>
    </row>
    <row r="427" spans="1:6" s="5" customFormat="1" ht="13.5" customHeight="1">
      <c r="A427" s="27"/>
      <c r="B427" s="6"/>
      <c r="C427" s="7" t="s">
        <v>83</v>
      </c>
      <c r="D427" s="15" t="s">
        <v>56</v>
      </c>
      <c r="E427" s="96">
        <v>0</v>
      </c>
      <c r="F427" s="85">
        <v>109</v>
      </c>
    </row>
    <row r="428" spans="1:6" s="5" customFormat="1" ht="13.5" customHeight="1">
      <c r="A428" s="27"/>
      <c r="B428" s="6"/>
      <c r="C428" s="7"/>
      <c r="D428" s="15" t="s">
        <v>58</v>
      </c>
      <c r="E428" s="96">
        <v>0</v>
      </c>
      <c r="F428" s="85">
        <v>12684</v>
      </c>
    </row>
    <row r="429" spans="1:6" s="5" customFormat="1" ht="14.25" customHeight="1">
      <c r="A429" s="27"/>
      <c r="B429" s="6"/>
      <c r="C429" s="7"/>
      <c r="D429" s="15" t="s">
        <v>59</v>
      </c>
      <c r="E429" s="96">
        <v>0</v>
      </c>
      <c r="F429" s="85">
        <v>505</v>
      </c>
    </row>
    <row r="430" spans="1:6" s="5" customFormat="1" ht="14.25" customHeight="1">
      <c r="A430" s="27"/>
      <c r="B430" s="6"/>
      <c r="C430" s="7"/>
      <c r="D430" s="15" t="s">
        <v>90</v>
      </c>
      <c r="E430" s="96">
        <v>23120</v>
      </c>
      <c r="F430" s="85">
        <v>23120</v>
      </c>
    </row>
    <row r="431" spans="1:124" s="10" customFormat="1" ht="13.5" customHeight="1">
      <c r="A431" s="28"/>
      <c r="B431" s="41"/>
      <c r="C431" s="21"/>
      <c r="D431" s="22"/>
      <c r="E431" s="99">
        <f>SUM(E424:E430)</f>
        <v>23120</v>
      </c>
      <c r="F431" s="88">
        <v>50720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1:6" s="1" customFormat="1" ht="13.5" customHeight="1">
      <c r="A432" s="27"/>
      <c r="B432" s="8"/>
      <c r="C432" s="7"/>
      <c r="D432" s="15"/>
      <c r="E432" s="100"/>
      <c r="F432" s="85"/>
    </row>
    <row r="433" spans="1:6" s="1" customFormat="1" ht="13.5" customHeight="1">
      <c r="A433" s="27"/>
      <c r="B433" s="8" t="s">
        <v>40</v>
      </c>
      <c r="C433" s="7" t="s">
        <v>162</v>
      </c>
      <c r="D433" s="15" t="s">
        <v>54</v>
      </c>
      <c r="E433" s="96">
        <v>490</v>
      </c>
      <c r="F433" s="85">
        <v>9811</v>
      </c>
    </row>
    <row r="434" spans="1:6" s="1" customFormat="1" ht="13.5" customHeight="1">
      <c r="A434" s="27" t="s">
        <v>138</v>
      </c>
      <c r="C434" s="7" t="s">
        <v>83</v>
      </c>
      <c r="D434" s="15" t="s">
        <v>55</v>
      </c>
      <c r="E434" s="96">
        <v>291</v>
      </c>
      <c r="F434" s="85">
        <v>3544</v>
      </c>
    </row>
    <row r="435" spans="1:6" s="1" customFormat="1" ht="13.5" customHeight="1">
      <c r="A435" s="27"/>
      <c r="B435" s="8"/>
      <c r="C435" s="7"/>
      <c r="D435" s="15" t="s">
        <v>57</v>
      </c>
      <c r="E435" s="96">
        <v>220</v>
      </c>
      <c r="F435" s="85">
        <v>1948</v>
      </c>
    </row>
    <row r="436" spans="1:6" s="1" customFormat="1" ht="13.5" customHeight="1">
      <c r="A436" s="27"/>
      <c r="B436" s="8"/>
      <c r="C436" s="7"/>
      <c r="D436" s="15" t="s">
        <v>56</v>
      </c>
      <c r="E436" s="96">
        <v>1</v>
      </c>
      <c r="F436" s="85">
        <v>110</v>
      </c>
    </row>
    <row r="437" spans="1:6" s="1" customFormat="1" ht="13.5" customHeight="1">
      <c r="A437" s="27"/>
      <c r="B437" s="8"/>
      <c r="C437" s="7"/>
      <c r="D437" s="15" t="s">
        <v>58</v>
      </c>
      <c r="E437" s="96">
        <v>1</v>
      </c>
      <c r="F437" s="85">
        <v>12685</v>
      </c>
    </row>
    <row r="438" spans="1:6" s="1" customFormat="1" ht="13.5" customHeight="1">
      <c r="A438" s="27"/>
      <c r="B438" s="8"/>
      <c r="C438" s="7"/>
      <c r="D438" s="15" t="s">
        <v>59</v>
      </c>
      <c r="E438" s="96">
        <v>2</v>
      </c>
      <c r="F438" s="85">
        <v>507</v>
      </c>
    </row>
    <row r="439" spans="1:6" s="1" customFormat="1" ht="13.5" customHeight="1">
      <c r="A439" s="28"/>
      <c r="B439" s="41"/>
      <c r="C439" s="21"/>
      <c r="D439" s="22"/>
      <c r="E439" s="99">
        <f>SUM(E433:E438)</f>
        <v>1005</v>
      </c>
      <c r="F439" s="88">
        <v>28605</v>
      </c>
    </row>
    <row r="440" spans="1:124" s="10" customFormat="1" ht="13.5" customHeight="1">
      <c r="A440" s="27"/>
      <c r="B440" s="8"/>
      <c r="C440" s="7"/>
      <c r="D440" s="15"/>
      <c r="E440" s="96"/>
      <c r="F440" s="8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1:6" s="1" customFormat="1" ht="13.5" customHeight="1">
      <c r="A441" s="27" t="s">
        <v>143</v>
      </c>
      <c r="B441" s="6" t="s">
        <v>40</v>
      </c>
      <c r="C441" s="7" t="s">
        <v>157</v>
      </c>
      <c r="D441" s="15" t="s">
        <v>54</v>
      </c>
      <c r="E441" s="96">
        <v>490</v>
      </c>
      <c r="F441" s="85">
        <v>9811</v>
      </c>
    </row>
    <row r="442" spans="1:6" s="1" customFormat="1" ht="13.5" customHeight="1">
      <c r="A442" s="27"/>
      <c r="B442" s="42"/>
      <c r="C442" s="7" t="s">
        <v>154</v>
      </c>
      <c r="D442" s="15" t="s">
        <v>55</v>
      </c>
      <c r="E442" s="96">
        <v>415</v>
      </c>
      <c r="F442" s="85">
        <v>3668</v>
      </c>
    </row>
    <row r="443" spans="1:6" s="1" customFormat="1" ht="13.5" customHeight="1">
      <c r="A443" s="27"/>
      <c r="B443" s="42"/>
      <c r="C443" s="7" t="s">
        <v>83</v>
      </c>
      <c r="D443" s="15" t="s">
        <v>57</v>
      </c>
      <c r="E443" s="96">
        <v>180</v>
      </c>
      <c r="F443" s="85">
        <v>1908</v>
      </c>
    </row>
    <row r="444" spans="1:6" s="1" customFormat="1" ht="13.5" customHeight="1">
      <c r="A444" s="27"/>
      <c r="B444" s="42"/>
      <c r="C444" s="7"/>
      <c r="D444" s="15" t="s">
        <v>56</v>
      </c>
      <c r="E444" s="96">
        <v>22</v>
      </c>
      <c r="F444" s="85">
        <v>131</v>
      </c>
    </row>
    <row r="445" spans="1:6" s="1" customFormat="1" ht="13.5" customHeight="1">
      <c r="A445" s="27"/>
      <c r="B445" s="42"/>
      <c r="C445" s="7"/>
      <c r="D445" s="15" t="s">
        <v>58</v>
      </c>
      <c r="E445" s="96">
        <v>138</v>
      </c>
      <c r="F445" s="85">
        <v>12822</v>
      </c>
    </row>
    <row r="446" spans="1:6" s="1" customFormat="1" ht="13.5" customHeight="1">
      <c r="A446" s="27"/>
      <c r="B446" s="42"/>
      <c r="C446" s="7"/>
      <c r="D446" s="15" t="s">
        <v>59</v>
      </c>
      <c r="E446" s="96">
        <v>1</v>
      </c>
      <c r="F446" s="85">
        <v>506</v>
      </c>
    </row>
    <row r="447" spans="1:6" s="1" customFormat="1" ht="13.5" customHeight="1">
      <c r="A447" s="27"/>
      <c r="B447" s="42"/>
      <c r="C447" s="7"/>
      <c r="D447" s="31" t="s">
        <v>96</v>
      </c>
      <c r="E447" s="96">
        <v>50</v>
      </c>
      <c r="F447" s="85">
        <v>4925</v>
      </c>
    </row>
    <row r="448" spans="1:6" s="1" customFormat="1" ht="13.5" customHeight="1">
      <c r="A448" s="28"/>
      <c r="B448" s="41"/>
      <c r="C448" s="21"/>
      <c r="D448" s="22"/>
      <c r="E448" s="99">
        <f>SUM(E441:E447)</f>
        <v>1296</v>
      </c>
      <c r="F448" s="88">
        <v>33771</v>
      </c>
    </row>
    <row r="449" spans="1:6" s="1" customFormat="1" ht="13.5" customHeight="1">
      <c r="A449" s="64"/>
      <c r="B449" s="65"/>
      <c r="C449" s="72"/>
      <c r="D449" s="66" t="s">
        <v>54</v>
      </c>
      <c r="E449" s="107">
        <v>2233</v>
      </c>
      <c r="F449" s="90">
        <v>11554</v>
      </c>
    </row>
    <row r="450" spans="1:6" s="1" customFormat="1" ht="13.5" customHeight="1">
      <c r="A450" s="78" t="s">
        <v>171</v>
      </c>
      <c r="B450" s="74" t="s">
        <v>40</v>
      </c>
      <c r="C450" s="75" t="s">
        <v>73</v>
      </c>
      <c r="D450" s="66" t="s">
        <v>55</v>
      </c>
      <c r="E450" s="107">
        <v>85</v>
      </c>
      <c r="F450" s="90">
        <v>3338</v>
      </c>
    </row>
    <row r="451" spans="1:6" s="1" customFormat="1" ht="13.5" customHeight="1">
      <c r="A451" s="64"/>
      <c r="B451" s="65"/>
      <c r="C451" s="63" t="s">
        <v>83</v>
      </c>
      <c r="D451" s="66" t="s">
        <v>57</v>
      </c>
      <c r="E451" s="107">
        <v>0</v>
      </c>
      <c r="F451" s="90">
        <v>1728</v>
      </c>
    </row>
    <row r="452" spans="1:6" s="1" customFormat="1" ht="13.5" customHeight="1">
      <c r="A452" s="64"/>
      <c r="B452" s="65"/>
      <c r="C452" s="76"/>
      <c r="D452" s="66" t="s">
        <v>56</v>
      </c>
      <c r="E452" s="107">
        <v>1</v>
      </c>
      <c r="F452" s="90">
        <v>110</v>
      </c>
    </row>
    <row r="453" spans="1:6" s="1" customFormat="1" ht="13.5" customHeight="1">
      <c r="A453" s="64"/>
      <c r="B453" s="65"/>
      <c r="C453" s="76"/>
      <c r="D453" s="66" t="s">
        <v>58</v>
      </c>
      <c r="E453" s="107">
        <v>20</v>
      </c>
      <c r="F453" s="90">
        <v>12704</v>
      </c>
    </row>
    <row r="454" spans="1:6" s="1" customFormat="1" ht="13.5" customHeight="1">
      <c r="A454" s="64"/>
      <c r="B454" s="65"/>
      <c r="C454" s="76"/>
      <c r="D454" s="66" t="s">
        <v>59</v>
      </c>
      <c r="E454" s="107">
        <v>0</v>
      </c>
      <c r="F454" s="90">
        <v>505</v>
      </c>
    </row>
    <row r="455" spans="1:6" s="1" customFormat="1" ht="13.5" customHeight="1">
      <c r="A455" s="67"/>
      <c r="B455" s="68"/>
      <c r="C455" s="69"/>
      <c r="D455" s="77"/>
      <c r="E455" s="108">
        <f>SUM(E449:E454)</f>
        <v>2339</v>
      </c>
      <c r="F455" s="91">
        <v>29939</v>
      </c>
    </row>
    <row r="456" spans="1:6" s="1" customFormat="1" ht="13.5" customHeight="1">
      <c r="A456" s="27"/>
      <c r="B456" s="8"/>
      <c r="C456" s="13"/>
      <c r="D456" s="16"/>
      <c r="E456" s="100"/>
      <c r="F456" s="85"/>
    </row>
    <row r="457" spans="1:6" s="1" customFormat="1" ht="13.5" customHeight="1">
      <c r="A457" s="27" t="s">
        <v>120</v>
      </c>
      <c r="B457" s="8" t="s">
        <v>40</v>
      </c>
      <c r="C457" s="13" t="s">
        <v>73</v>
      </c>
      <c r="D457" s="15" t="s">
        <v>54</v>
      </c>
      <c r="E457" s="96">
        <v>2233</v>
      </c>
      <c r="F457" s="85">
        <v>11554</v>
      </c>
    </row>
    <row r="458" spans="1:6" s="1" customFormat="1" ht="13.5" customHeight="1">
      <c r="A458" s="27"/>
      <c r="B458" s="8"/>
      <c r="C458" s="7" t="s">
        <v>83</v>
      </c>
      <c r="D458" s="15" t="s">
        <v>55</v>
      </c>
      <c r="E458" s="96">
        <v>85</v>
      </c>
      <c r="F458" s="85">
        <v>3338</v>
      </c>
    </row>
    <row r="459" spans="1:6" s="1" customFormat="1" ht="13.5" customHeight="1">
      <c r="A459" s="27"/>
      <c r="B459" s="8"/>
      <c r="C459" s="16"/>
      <c r="D459" s="15" t="s">
        <v>57</v>
      </c>
      <c r="E459" s="96">
        <v>0</v>
      </c>
      <c r="F459" s="85">
        <v>1728</v>
      </c>
    </row>
    <row r="460" spans="1:6" s="1" customFormat="1" ht="13.5" customHeight="1">
      <c r="A460" s="27"/>
      <c r="B460" s="8"/>
      <c r="C460" s="16"/>
      <c r="D460" s="15" t="s">
        <v>56</v>
      </c>
      <c r="E460" s="96">
        <v>1</v>
      </c>
      <c r="F460" s="85">
        <v>110</v>
      </c>
    </row>
    <row r="461" spans="1:6" s="1" customFormat="1" ht="13.5" customHeight="1">
      <c r="A461" s="27"/>
      <c r="B461" s="8"/>
      <c r="C461" s="16"/>
      <c r="D461" s="15" t="s">
        <v>58</v>
      </c>
      <c r="E461" s="96">
        <v>20</v>
      </c>
      <c r="F461" s="85">
        <v>12704</v>
      </c>
    </row>
    <row r="462" spans="1:6" s="1" customFormat="1" ht="13.5" customHeight="1">
      <c r="A462" s="27"/>
      <c r="B462" s="8"/>
      <c r="C462" s="16"/>
      <c r="D462" s="15" t="s">
        <v>59</v>
      </c>
      <c r="E462" s="96">
        <v>0</v>
      </c>
      <c r="F462" s="85">
        <v>505</v>
      </c>
    </row>
    <row r="463" spans="1:6" s="1" customFormat="1" ht="13.5" customHeight="1">
      <c r="A463" s="28"/>
      <c r="B463" s="41"/>
      <c r="C463" s="21"/>
      <c r="D463" s="22"/>
      <c r="E463" s="99">
        <f>SUM(E457:E462)</f>
        <v>2339</v>
      </c>
      <c r="F463" s="88">
        <v>29939</v>
      </c>
    </row>
    <row r="464" spans="1:124" s="10" customFormat="1" ht="13.5" customHeight="1">
      <c r="A464" s="64"/>
      <c r="B464" s="65"/>
      <c r="C464" s="63"/>
      <c r="D464" s="66"/>
      <c r="E464" s="106"/>
      <c r="F464" s="9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1:6" s="1" customFormat="1" ht="13.5" customHeight="1">
      <c r="A465" s="73" t="s">
        <v>172</v>
      </c>
      <c r="B465" s="74" t="s">
        <v>40</v>
      </c>
      <c r="C465" s="63" t="s">
        <v>14</v>
      </c>
      <c r="D465" s="66" t="s">
        <v>54</v>
      </c>
      <c r="E465" s="107">
        <v>875</v>
      </c>
      <c r="F465" s="90">
        <v>10196</v>
      </c>
    </row>
    <row r="466" spans="1:6" s="1" customFormat="1" ht="13.5" customHeight="1">
      <c r="A466" s="64"/>
      <c r="B466" s="65"/>
      <c r="C466" s="63" t="s">
        <v>83</v>
      </c>
      <c r="D466" s="66" t="s">
        <v>55</v>
      </c>
      <c r="E466" s="107">
        <v>184</v>
      </c>
      <c r="F466" s="90">
        <v>3437</v>
      </c>
    </row>
    <row r="467" spans="1:6" s="1" customFormat="1" ht="13.5" customHeight="1">
      <c r="A467" s="64"/>
      <c r="B467" s="65"/>
      <c r="C467" s="63"/>
      <c r="D467" s="66" t="s">
        <v>57</v>
      </c>
      <c r="E467" s="107">
        <v>181</v>
      </c>
      <c r="F467" s="90">
        <v>1909</v>
      </c>
    </row>
    <row r="468" spans="1:6" s="1" customFormat="1" ht="13.5" customHeight="1">
      <c r="A468" s="64"/>
      <c r="B468" s="65"/>
      <c r="C468" s="63"/>
      <c r="D468" s="66" t="s">
        <v>56</v>
      </c>
      <c r="E468" s="107">
        <v>15</v>
      </c>
      <c r="F468" s="90">
        <v>124</v>
      </c>
    </row>
    <row r="469" spans="1:6" s="1" customFormat="1" ht="13.5" customHeight="1">
      <c r="A469" s="64"/>
      <c r="B469" s="65"/>
      <c r="C469" s="63"/>
      <c r="D469" s="66" t="s">
        <v>58</v>
      </c>
      <c r="E469" s="107">
        <v>161</v>
      </c>
      <c r="F469" s="90">
        <v>12845</v>
      </c>
    </row>
    <row r="470" spans="1:6" s="1" customFormat="1" ht="13.5" customHeight="1">
      <c r="A470" s="64"/>
      <c r="B470" s="65"/>
      <c r="C470" s="63"/>
      <c r="D470" s="66" t="s">
        <v>59</v>
      </c>
      <c r="E470" s="107">
        <v>0</v>
      </c>
      <c r="F470" s="90">
        <v>505</v>
      </c>
    </row>
    <row r="471" spans="1:6" s="1" customFormat="1" ht="13.5" customHeight="1">
      <c r="A471" s="67"/>
      <c r="B471" s="68"/>
      <c r="C471" s="69"/>
      <c r="D471" s="77"/>
      <c r="E471" s="108">
        <f>SUM(E465:E470)</f>
        <v>1416</v>
      </c>
      <c r="F471" s="91">
        <f>SUM(F465:F470)</f>
        <v>29016</v>
      </c>
    </row>
    <row r="472" spans="1:6" s="1" customFormat="1" ht="13.5" customHeight="1">
      <c r="A472" s="64"/>
      <c r="B472" s="65"/>
      <c r="C472" s="63"/>
      <c r="D472" s="66"/>
      <c r="E472" s="106"/>
      <c r="F472" s="90"/>
    </row>
    <row r="473" spans="1:6" s="1" customFormat="1" ht="13.5" customHeight="1">
      <c r="A473" s="73" t="s">
        <v>173</v>
      </c>
      <c r="B473" s="74" t="s">
        <v>40</v>
      </c>
      <c r="C473" s="63" t="s">
        <v>93</v>
      </c>
      <c r="D473" s="66" t="s">
        <v>54</v>
      </c>
      <c r="E473" s="107">
        <v>1418</v>
      </c>
      <c r="F473" s="90">
        <v>10739</v>
      </c>
    </row>
    <row r="474" spans="1:6" s="1" customFormat="1" ht="13.5" customHeight="1">
      <c r="A474" s="64"/>
      <c r="B474" s="65"/>
      <c r="C474" s="63" t="s">
        <v>1</v>
      </c>
      <c r="D474" s="66" t="s">
        <v>55</v>
      </c>
      <c r="E474" s="107">
        <v>335</v>
      </c>
      <c r="F474" s="90">
        <v>3588</v>
      </c>
    </row>
    <row r="475" spans="1:124" s="10" customFormat="1" ht="13.5" customHeight="1">
      <c r="A475" s="64"/>
      <c r="B475" s="65"/>
      <c r="C475" s="63" t="s">
        <v>83</v>
      </c>
      <c r="D475" s="66" t="s">
        <v>57</v>
      </c>
      <c r="E475" s="107">
        <v>10893</v>
      </c>
      <c r="F475" s="90">
        <v>12621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1:6" s="1" customFormat="1" ht="13.5" customHeight="1">
      <c r="A476" s="64"/>
      <c r="B476" s="65"/>
      <c r="C476" s="63"/>
      <c r="D476" s="66" t="s">
        <v>56</v>
      </c>
      <c r="E476" s="107">
        <v>1</v>
      </c>
      <c r="F476" s="90">
        <v>110</v>
      </c>
    </row>
    <row r="477" spans="1:6" s="1" customFormat="1" ht="13.5" customHeight="1">
      <c r="A477" s="64"/>
      <c r="B477" s="65"/>
      <c r="C477" s="63"/>
      <c r="D477" s="66" t="s">
        <v>58</v>
      </c>
      <c r="E477" s="107">
        <v>0</v>
      </c>
      <c r="F477" s="90">
        <v>12684</v>
      </c>
    </row>
    <row r="478" spans="1:6" s="1" customFormat="1" ht="13.5" customHeight="1">
      <c r="A478" s="64"/>
      <c r="B478" s="65"/>
      <c r="C478" s="63"/>
      <c r="D478" s="66" t="s">
        <v>59</v>
      </c>
      <c r="E478" s="107">
        <v>0</v>
      </c>
      <c r="F478" s="90">
        <v>505</v>
      </c>
    </row>
    <row r="479" spans="1:6" s="1" customFormat="1" ht="13.5" customHeight="1">
      <c r="A479" s="67"/>
      <c r="B479" s="68"/>
      <c r="C479" s="69"/>
      <c r="D479" s="77"/>
      <c r="E479" s="108">
        <f>SUM(E473:E478)</f>
        <v>12647</v>
      </c>
      <c r="F479" s="91">
        <f>SUM(F473:F478)</f>
        <v>40247</v>
      </c>
    </row>
    <row r="480" spans="1:6" s="1" customFormat="1" ht="13.5" customHeight="1">
      <c r="A480" s="64"/>
      <c r="B480" s="65"/>
      <c r="C480" s="63"/>
      <c r="D480" s="66"/>
      <c r="E480" s="106"/>
      <c r="F480" s="90"/>
    </row>
    <row r="481" spans="1:6" s="1" customFormat="1" ht="13.5" customHeight="1">
      <c r="A481" s="73" t="s">
        <v>174</v>
      </c>
      <c r="B481" s="74" t="s">
        <v>40</v>
      </c>
      <c r="C481" s="63" t="s">
        <v>5</v>
      </c>
      <c r="D481" s="66" t="s">
        <v>54</v>
      </c>
      <c r="E481" s="107">
        <v>110</v>
      </c>
      <c r="F481" s="90">
        <v>9431</v>
      </c>
    </row>
    <row r="482" spans="1:6" s="1" customFormat="1" ht="13.5" customHeight="1">
      <c r="A482" s="64"/>
      <c r="B482" s="65"/>
      <c r="C482" s="63" t="s">
        <v>83</v>
      </c>
      <c r="D482" s="66" t="s">
        <v>55</v>
      </c>
      <c r="E482" s="107">
        <v>0</v>
      </c>
      <c r="F482" s="90">
        <v>3253</v>
      </c>
    </row>
    <row r="483" spans="1:6" s="1" customFormat="1" ht="13.5" customHeight="1">
      <c r="A483" s="64"/>
      <c r="B483" s="65"/>
      <c r="C483" s="63"/>
      <c r="D483" s="66" t="s">
        <v>57</v>
      </c>
      <c r="E483" s="107">
        <v>0</v>
      </c>
      <c r="F483" s="90">
        <v>1728</v>
      </c>
    </row>
    <row r="484" spans="1:6" s="1" customFormat="1" ht="13.5" customHeight="1">
      <c r="A484" s="64"/>
      <c r="B484" s="65"/>
      <c r="C484" s="63"/>
      <c r="D484" s="66" t="s">
        <v>56</v>
      </c>
      <c r="E484" s="107">
        <v>0</v>
      </c>
      <c r="F484" s="90">
        <v>109</v>
      </c>
    </row>
    <row r="485" spans="1:6" s="1" customFormat="1" ht="13.5" customHeight="1">
      <c r="A485" s="64"/>
      <c r="B485" s="65"/>
      <c r="C485" s="63"/>
      <c r="D485" s="66" t="s">
        <v>58</v>
      </c>
      <c r="E485" s="107">
        <v>0</v>
      </c>
      <c r="F485" s="90">
        <v>12684</v>
      </c>
    </row>
    <row r="486" spans="1:6" s="1" customFormat="1" ht="13.5" customHeight="1">
      <c r="A486" s="64"/>
      <c r="B486" s="65"/>
      <c r="C486" s="63"/>
      <c r="D486" s="66" t="s">
        <v>59</v>
      </c>
      <c r="E486" s="107">
        <v>0</v>
      </c>
      <c r="F486" s="90">
        <v>505</v>
      </c>
    </row>
    <row r="487" spans="1:6" s="1" customFormat="1" ht="13.5" customHeight="1">
      <c r="A487" s="67"/>
      <c r="B487" s="68"/>
      <c r="C487" s="69"/>
      <c r="D487" s="77"/>
      <c r="E487" s="108">
        <f>SUM(E481:E486)</f>
        <v>110</v>
      </c>
      <c r="F487" s="91">
        <f>SUM(F481:F486)</f>
        <v>27710</v>
      </c>
    </row>
    <row r="488" spans="1:6" s="1" customFormat="1" ht="13.5" customHeight="1">
      <c r="A488" s="64"/>
      <c r="B488" s="65"/>
      <c r="C488" s="75"/>
      <c r="D488" s="76"/>
      <c r="E488" s="106"/>
      <c r="F488" s="90"/>
    </row>
    <row r="489" spans="1:124" s="10" customFormat="1" ht="13.5" customHeight="1">
      <c r="A489" s="73" t="s">
        <v>175</v>
      </c>
      <c r="B489" s="74" t="s">
        <v>40</v>
      </c>
      <c r="C489" s="75" t="s">
        <v>73</v>
      </c>
      <c r="D489" s="66" t="s">
        <v>54</v>
      </c>
      <c r="E489" s="107">
        <v>2233</v>
      </c>
      <c r="F489" s="90">
        <v>11554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</row>
    <row r="490" spans="1:6" s="1" customFormat="1" ht="13.5" customHeight="1">
      <c r="A490" s="64"/>
      <c r="B490" s="65"/>
      <c r="C490" s="63" t="s">
        <v>83</v>
      </c>
      <c r="D490" s="66" t="s">
        <v>55</v>
      </c>
      <c r="E490" s="107">
        <v>85</v>
      </c>
      <c r="F490" s="90">
        <v>3338</v>
      </c>
    </row>
    <row r="491" spans="1:6" s="1" customFormat="1" ht="13.5" customHeight="1">
      <c r="A491" s="64"/>
      <c r="B491" s="65"/>
      <c r="C491" s="76"/>
      <c r="D491" s="66" t="s">
        <v>57</v>
      </c>
      <c r="E491" s="107">
        <v>0</v>
      </c>
      <c r="F491" s="90">
        <v>1728</v>
      </c>
    </row>
    <row r="492" spans="1:6" s="1" customFormat="1" ht="13.5" customHeight="1">
      <c r="A492" s="64"/>
      <c r="B492" s="65"/>
      <c r="C492" s="76"/>
      <c r="D492" s="66" t="s">
        <v>56</v>
      </c>
      <c r="E492" s="107">
        <v>1</v>
      </c>
      <c r="F492" s="90">
        <v>110</v>
      </c>
    </row>
    <row r="493" spans="1:6" s="1" customFormat="1" ht="13.5" customHeight="1">
      <c r="A493" s="64"/>
      <c r="B493" s="65"/>
      <c r="C493" s="76"/>
      <c r="D493" s="66" t="s">
        <v>58</v>
      </c>
      <c r="E493" s="107">
        <v>20</v>
      </c>
      <c r="F493" s="90">
        <v>12704</v>
      </c>
    </row>
    <row r="494" spans="1:6" s="1" customFormat="1" ht="13.5" customHeight="1">
      <c r="A494" s="64"/>
      <c r="B494" s="65"/>
      <c r="C494" s="76"/>
      <c r="D494" s="66" t="s">
        <v>59</v>
      </c>
      <c r="E494" s="107">
        <v>0</v>
      </c>
      <c r="F494" s="90">
        <v>505</v>
      </c>
    </row>
    <row r="495" spans="1:6" s="1" customFormat="1" ht="13.5" customHeight="1">
      <c r="A495" s="67"/>
      <c r="B495" s="68"/>
      <c r="C495" s="69"/>
      <c r="D495" s="77"/>
      <c r="E495" s="108">
        <f>SUM(E489:E494)</f>
        <v>2339</v>
      </c>
      <c r="F495" s="91">
        <f>SUM(F489:F494)</f>
        <v>29939</v>
      </c>
    </row>
    <row r="496" spans="1:6" s="1" customFormat="1" ht="13.5" customHeight="1">
      <c r="A496" s="64"/>
      <c r="B496" s="65"/>
      <c r="C496" s="75"/>
      <c r="D496" s="76"/>
      <c r="E496" s="106"/>
      <c r="F496" s="90"/>
    </row>
    <row r="497" spans="1:124" s="10" customFormat="1" ht="13.5" customHeight="1">
      <c r="A497" s="73" t="s">
        <v>176</v>
      </c>
      <c r="B497" s="74" t="s">
        <v>40</v>
      </c>
      <c r="C497" s="63" t="s">
        <v>5</v>
      </c>
      <c r="D497" s="66" t="s">
        <v>54</v>
      </c>
      <c r="E497" s="107">
        <v>2343</v>
      </c>
      <c r="F497" s="90">
        <v>11664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</row>
    <row r="498" spans="1:6" s="1" customFormat="1" ht="12.75" customHeight="1">
      <c r="A498" s="64"/>
      <c r="B498" s="65"/>
      <c r="C498" s="75" t="s">
        <v>73</v>
      </c>
      <c r="D498" s="66" t="s">
        <v>55</v>
      </c>
      <c r="E498" s="107">
        <v>85</v>
      </c>
      <c r="F498" s="90">
        <v>3338</v>
      </c>
    </row>
    <row r="499" spans="1:6" s="1" customFormat="1" ht="13.5" customHeight="1">
      <c r="A499" s="64"/>
      <c r="B499" s="65"/>
      <c r="C499" s="63" t="s">
        <v>83</v>
      </c>
      <c r="D499" s="66" t="s">
        <v>57</v>
      </c>
      <c r="E499" s="107">
        <v>0</v>
      </c>
      <c r="F499" s="90">
        <v>1728</v>
      </c>
    </row>
    <row r="500" spans="1:6" s="1" customFormat="1" ht="13.5" customHeight="1">
      <c r="A500" s="64"/>
      <c r="B500" s="65"/>
      <c r="C500" s="72"/>
      <c r="D500" s="66" t="s">
        <v>56</v>
      </c>
      <c r="E500" s="107">
        <v>1</v>
      </c>
      <c r="F500" s="90">
        <v>110</v>
      </c>
    </row>
    <row r="501" spans="1:6" s="1" customFormat="1" ht="13.5" customHeight="1">
      <c r="A501" s="64"/>
      <c r="B501" s="65"/>
      <c r="C501" s="76"/>
      <c r="D501" s="66" t="s">
        <v>58</v>
      </c>
      <c r="E501" s="107">
        <v>20</v>
      </c>
      <c r="F501" s="90">
        <v>12704</v>
      </c>
    </row>
    <row r="502" spans="1:6" s="1" customFormat="1" ht="13.5" customHeight="1">
      <c r="A502" s="64"/>
      <c r="B502" s="65"/>
      <c r="C502" s="76"/>
      <c r="D502" s="66" t="s">
        <v>59</v>
      </c>
      <c r="E502" s="107">
        <v>0</v>
      </c>
      <c r="F502" s="90">
        <v>505</v>
      </c>
    </row>
    <row r="503" spans="1:6" s="1" customFormat="1" ht="14.25" customHeight="1">
      <c r="A503" s="67"/>
      <c r="B503" s="68"/>
      <c r="C503" s="69"/>
      <c r="D503" s="77"/>
      <c r="E503" s="108">
        <f>SUM(E497:E502)</f>
        <v>2449</v>
      </c>
      <c r="F503" s="91">
        <f>SUM(F497:F502)</f>
        <v>30049</v>
      </c>
    </row>
    <row r="504" spans="1:124" s="10" customFormat="1" ht="13.5" customHeight="1">
      <c r="A504" s="64"/>
      <c r="B504" s="65"/>
      <c r="C504" s="63"/>
      <c r="D504" s="66"/>
      <c r="E504" s="106"/>
      <c r="F504" s="9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</row>
    <row r="505" spans="1:6" s="1" customFormat="1" ht="13.5" customHeight="1">
      <c r="A505" s="73" t="s">
        <v>177</v>
      </c>
      <c r="B505" s="74" t="s">
        <v>40</v>
      </c>
      <c r="C505" s="72" t="s">
        <v>4</v>
      </c>
      <c r="D505" s="66" t="s">
        <v>54</v>
      </c>
      <c r="E505" s="107">
        <v>110</v>
      </c>
      <c r="F505" s="90">
        <v>9431</v>
      </c>
    </row>
    <row r="506" spans="1:6" s="1" customFormat="1" ht="13.5" customHeight="1">
      <c r="A506" s="64"/>
      <c r="B506" s="65"/>
      <c r="C506" s="63" t="s">
        <v>5</v>
      </c>
      <c r="D506" s="66" t="s">
        <v>55</v>
      </c>
      <c r="E506" s="107">
        <v>0</v>
      </c>
      <c r="F506" s="90">
        <v>3253</v>
      </c>
    </row>
    <row r="507" spans="1:6" s="1" customFormat="1" ht="13.5" customHeight="1">
      <c r="A507" s="64"/>
      <c r="B507" s="65"/>
      <c r="C507" s="63" t="s">
        <v>83</v>
      </c>
      <c r="D507" s="66" t="s">
        <v>57</v>
      </c>
      <c r="E507" s="107">
        <v>0</v>
      </c>
      <c r="F507" s="90">
        <v>1728</v>
      </c>
    </row>
    <row r="508" spans="1:6" s="1" customFormat="1" ht="13.5" customHeight="1">
      <c r="A508" s="64"/>
      <c r="B508" s="65"/>
      <c r="C508" s="63"/>
      <c r="D508" s="66" t="s">
        <v>56</v>
      </c>
      <c r="E508" s="107">
        <v>0</v>
      </c>
      <c r="F508" s="90">
        <v>109</v>
      </c>
    </row>
    <row r="509" spans="1:6" s="1" customFormat="1" ht="13.5" customHeight="1">
      <c r="A509" s="64"/>
      <c r="B509" s="65"/>
      <c r="C509" s="63"/>
      <c r="D509" s="66" t="s">
        <v>58</v>
      </c>
      <c r="E509" s="107">
        <v>0</v>
      </c>
      <c r="F509" s="90">
        <v>12684</v>
      </c>
    </row>
    <row r="510" spans="1:6" s="1" customFormat="1" ht="13.5" customHeight="1">
      <c r="A510" s="64"/>
      <c r="B510" s="65"/>
      <c r="C510" s="63"/>
      <c r="D510" s="66" t="s">
        <v>59</v>
      </c>
      <c r="E510" s="107">
        <v>0</v>
      </c>
      <c r="F510" s="90">
        <v>505</v>
      </c>
    </row>
    <row r="511" spans="1:6" s="1" customFormat="1" ht="13.5" customHeight="1">
      <c r="A511" s="67"/>
      <c r="B511" s="68"/>
      <c r="C511" s="69"/>
      <c r="D511" s="77"/>
      <c r="E511" s="108">
        <f>SUM(E505:E510)</f>
        <v>110</v>
      </c>
      <c r="F511" s="91">
        <f>SUM(F505:F510)</f>
        <v>27710</v>
      </c>
    </row>
    <row r="512" spans="1:6" s="1" customFormat="1" ht="13.5" customHeight="1">
      <c r="A512" s="64"/>
      <c r="B512" s="65"/>
      <c r="C512" s="63"/>
      <c r="D512" s="66"/>
      <c r="E512" s="106"/>
      <c r="F512" s="90"/>
    </row>
    <row r="513" spans="1:6" s="1" customFormat="1" ht="13.5" customHeight="1">
      <c r="A513" s="73" t="s">
        <v>178</v>
      </c>
      <c r="B513" s="74" t="s">
        <v>40</v>
      </c>
      <c r="C513" s="7" t="s">
        <v>154</v>
      </c>
      <c r="D513" s="66" t="s">
        <v>54</v>
      </c>
      <c r="E513" s="107">
        <v>399</v>
      </c>
      <c r="F513" s="90">
        <v>9720</v>
      </c>
    </row>
    <row r="514" spans="1:6" s="1" customFormat="1" ht="13.5" customHeight="1">
      <c r="A514" s="64"/>
      <c r="B514" s="65"/>
      <c r="C514" s="63" t="s">
        <v>83</v>
      </c>
      <c r="D514" s="66" t="s">
        <v>55</v>
      </c>
      <c r="E514" s="107">
        <v>259</v>
      </c>
      <c r="F514" s="90">
        <v>3512</v>
      </c>
    </row>
    <row r="515" spans="1:6" s="1" customFormat="1" ht="13.5" customHeight="1">
      <c r="A515" s="64"/>
      <c r="B515" s="65"/>
      <c r="C515" s="72"/>
      <c r="D515" s="66" t="s">
        <v>57</v>
      </c>
      <c r="E515" s="107">
        <v>121</v>
      </c>
      <c r="F515" s="90">
        <v>1849</v>
      </c>
    </row>
    <row r="516" spans="1:6" s="1" customFormat="1" ht="13.5" customHeight="1">
      <c r="A516" s="64"/>
      <c r="B516" s="65"/>
      <c r="C516" s="63"/>
      <c r="D516" s="66" t="s">
        <v>56</v>
      </c>
      <c r="E516" s="107">
        <v>13</v>
      </c>
      <c r="F516" s="90">
        <v>122</v>
      </c>
    </row>
    <row r="517" spans="1:6" s="1" customFormat="1" ht="13.5" customHeight="1">
      <c r="A517" s="64"/>
      <c r="B517" s="65"/>
      <c r="C517" s="63"/>
      <c r="D517" s="66" t="s">
        <v>58</v>
      </c>
      <c r="E517" s="107">
        <v>17</v>
      </c>
      <c r="F517" s="90">
        <v>12701</v>
      </c>
    </row>
    <row r="518" spans="1:6" s="1" customFormat="1" ht="13.5" customHeight="1">
      <c r="A518" s="64"/>
      <c r="B518" s="65"/>
      <c r="C518" s="63"/>
      <c r="D518" s="66" t="s">
        <v>59</v>
      </c>
      <c r="E518" s="107">
        <v>1</v>
      </c>
      <c r="F518" s="90">
        <v>506</v>
      </c>
    </row>
    <row r="519" spans="1:6" s="1" customFormat="1" ht="13.5" customHeight="1">
      <c r="A519" s="67"/>
      <c r="B519" s="68"/>
      <c r="C519" s="69"/>
      <c r="D519" s="77"/>
      <c r="E519" s="108">
        <f>SUM(E513:E518)</f>
        <v>810</v>
      </c>
      <c r="F519" s="91">
        <f>SUM(F513:F518)</f>
        <v>28410</v>
      </c>
    </row>
    <row r="520" spans="1:6" s="1" customFormat="1" ht="13.5" customHeight="1">
      <c r="A520" s="64"/>
      <c r="B520" s="65"/>
      <c r="C520" s="72"/>
      <c r="D520" s="66"/>
      <c r="E520" s="106"/>
      <c r="F520" s="90"/>
    </row>
    <row r="521" spans="1:124" s="10" customFormat="1" ht="13.5" customHeight="1">
      <c r="A521" s="73" t="s">
        <v>179</v>
      </c>
      <c r="B521" s="74" t="s">
        <v>40</v>
      </c>
      <c r="C521" s="72" t="s">
        <v>192</v>
      </c>
      <c r="D521" s="66" t="s">
        <v>54</v>
      </c>
      <c r="E521" s="107">
        <v>117</v>
      </c>
      <c r="F521" s="90">
        <v>9438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</row>
    <row r="522" spans="1:6" s="1" customFormat="1" ht="13.5">
      <c r="A522" s="64"/>
      <c r="B522" s="65"/>
      <c r="C522" s="63" t="s">
        <v>180</v>
      </c>
      <c r="D522" s="66" t="s">
        <v>55</v>
      </c>
      <c r="E522" s="107">
        <v>82</v>
      </c>
      <c r="F522" s="90">
        <v>3335</v>
      </c>
    </row>
    <row r="523" spans="1:6" s="1" customFormat="1" ht="13.5">
      <c r="A523" s="64"/>
      <c r="B523" s="65"/>
      <c r="C523" s="72" t="s">
        <v>111</v>
      </c>
      <c r="D523" s="66" t="s">
        <v>57</v>
      </c>
      <c r="E523" s="107">
        <v>369</v>
      </c>
      <c r="F523" s="90">
        <v>2097</v>
      </c>
    </row>
    <row r="524" spans="1:6" s="1" customFormat="1" ht="13.5">
      <c r="A524" s="72"/>
      <c r="B524" s="65"/>
      <c r="C524" s="72" t="s">
        <v>182</v>
      </c>
      <c r="D524" s="66" t="s">
        <v>56</v>
      </c>
      <c r="E524" s="107">
        <v>0</v>
      </c>
      <c r="F524" s="90">
        <v>109</v>
      </c>
    </row>
    <row r="525" spans="1:6" s="1" customFormat="1" ht="13.5">
      <c r="A525" s="72"/>
      <c r="B525" s="65"/>
      <c r="C525" s="72" t="s">
        <v>181</v>
      </c>
      <c r="D525" s="66" t="s">
        <v>58</v>
      </c>
      <c r="E525" s="107">
        <v>0</v>
      </c>
      <c r="F525" s="90">
        <v>12684</v>
      </c>
    </row>
    <row r="526" spans="1:6" s="1" customFormat="1" ht="13.5">
      <c r="A526" s="64"/>
      <c r="B526" s="65"/>
      <c r="C526" s="63" t="s">
        <v>83</v>
      </c>
      <c r="D526" s="66" t="s">
        <v>59</v>
      </c>
      <c r="E526" s="107">
        <v>1</v>
      </c>
      <c r="F526" s="90">
        <v>506</v>
      </c>
    </row>
    <row r="527" spans="1:6" s="1" customFormat="1" ht="13.5">
      <c r="A527" s="67"/>
      <c r="B527" s="68"/>
      <c r="C527" s="69"/>
      <c r="D527" s="77"/>
      <c r="E527" s="108">
        <f>SUM(E521:E526)</f>
        <v>569</v>
      </c>
      <c r="F527" s="91">
        <f>SUM(F521:F526)</f>
        <v>28169</v>
      </c>
    </row>
    <row r="528" spans="1:6" s="1" customFormat="1" ht="13.5">
      <c r="A528" s="64"/>
      <c r="B528" s="65"/>
      <c r="C528" s="72"/>
      <c r="D528" s="66"/>
      <c r="E528" s="106"/>
      <c r="F528" s="90"/>
    </row>
    <row r="529" spans="1:6" s="1" customFormat="1" ht="13.5">
      <c r="A529" s="73" t="s">
        <v>183</v>
      </c>
      <c r="B529" s="74" t="s">
        <v>40</v>
      </c>
      <c r="C529" s="63" t="s">
        <v>3</v>
      </c>
      <c r="D529" s="66" t="s">
        <v>54</v>
      </c>
      <c r="E529" s="107">
        <v>620</v>
      </c>
      <c r="F529" s="90">
        <v>9941</v>
      </c>
    </row>
    <row r="530" spans="1:124" s="10" customFormat="1" ht="13.5">
      <c r="A530" s="64"/>
      <c r="B530" s="65"/>
      <c r="C530" s="63" t="s">
        <v>83</v>
      </c>
      <c r="D530" s="66" t="s">
        <v>55</v>
      </c>
      <c r="E530" s="107">
        <v>64</v>
      </c>
      <c r="F530" s="90">
        <v>3317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</row>
    <row r="531" spans="1:6" s="1" customFormat="1" ht="13.5">
      <c r="A531" s="64"/>
      <c r="B531" s="65"/>
      <c r="C531" s="72"/>
      <c r="D531" s="66" t="s">
        <v>57</v>
      </c>
      <c r="E531" s="107">
        <v>329</v>
      </c>
      <c r="F531" s="90">
        <v>2057</v>
      </c>
    </row>
    <row r="532" spans="1:6" s="1" customFormat="1" ht="13.5" customHeight="1">
      <c r="A532" s="64"/>
      <c r="B532" s="65"/>
      <c r="C532" s="72"/>
      <c r="D532" s="66" t="s">
        <v>56</v>
      </c>
      <c r="E532" s="107">
        <v>16</v>
      </c>
      <c r="F532" s="90">
        <v>125</v>
      </c>
    </row>
    <row r="533" spans="1:6" s="1" customFormat="1" ht="13.5" customHeight="1">
      <c r="A533" s="64"/>
      <c r="B533" s="65"/>
      <c r="C533" s="72"/>
      <c r="D533" s="66" t="s">
        <v>58</v>
      </c>
      <c r="E533" s="107">
        <v>508</v>
      </c>
      <c r="F533" s="90">
        <v>13192</v>
      </c>
    </row>
    <row r="534" spans="1:6" s="1" customFormat="1" ht="13.5" customHeight="1">
      <c r="A534" s="64"/>
      <c r="B534" s="65"/>
      <c r="C534" s="72"/>
      <c r="D534" s="66" t="s">
        <v>59</v>
      </c>
      <c r="E534" s="107">
        <v>0</v>
      </c>
      <c r="F534" s="90">
        <v>505</v>
      </c>
    </row>
    <row r="535" spans="1:6" s="1" customFormat="1" ht="13.5" customHeight="1">
      <c r="A535" s="67"/>
      <c r="B535" s="68"/>
      <c r="C535" s="69"/>
      <c r="D535" s="77"/>
      <c r="E535" s="108">
        <f>SUM(E529:E534)</f>
        <v>1537</v>
      </c>
      <c r="F535" s="91">
        <f>SUM(F529:F534)</f>
        <v>29137</v>
      </c>
    </row>
    <row r="536" spans="1:6" s="1" customFormat="1" ht="13.5" customHeight="1">
      <c r="A536" s="27"/>
      <c r="B536" s="8"/>
      <c r="C536" s="13"/>
      <c r="D536" s="16"/>
      <c r="E536" s="100"/>
      <c r="F536" s="85"/>
    </row>
    <row r="537" spans="1:6" s="1" customFormat="1" ht="13.5" customHeight="1">
      <c r="A537" s="27" t="s">
        <v>125</v>
      </c>
      <c r="B537" s="8" t="s">
        <v>40</v>
      </c>
      <c r="C537" s="5" t="s">
        <v>112</v>
      </c>
      <c r="D537" s="15" t="s">
        <v>54</v>
      </c>
      <c r="E537" s="96">
        <v>0</v>
      </c>
      <c r="F537" s="85">
        <v>9321</v>
      </c>
    </row>
    <row r="538" spans="1:124" s="10" customFormat="1" ht="14.25" customHeight="1">
      <c r="A538" s="8"/>
      <c r="B538" s="8"/>
      <c r="C538" s="7" t="s">
        <v>83</v>
      </c>
      <c r="D538" s="15" t="s">
        <v>55</v>
      </c>
      <c r="E538" s="96">
        <v>0</v>
      </c>
      <c r="F538" s="85">
        <v>3253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</row>
    <row r="539" spans="1:6" s="1" customFormat="1" ht="13.5" customHeight="1">
      <c r="A539" s="8"/>
      <c r="B539" s="8"/>
      <c r="C539" s="8"/>
      <c r="D539" s="15" t="s">
        <v>57</v>
      </c>
      <c r="E539" s="96">
        <v>161893</v>
      </c>
      <c r="F539" s="85">
        <v>163621</v>
      </c>
    </row>
    <row r="540" spans="1:6" s="1" customFormat="1" ht="13.5" customHeight="1">
      <c r="A540" s="8"/>
      <c r="B540" s="8"/>
      <c r="C540" s="8"/>
      <c r="D540" s="15" t="s">
        <v>56</v>
      </c>
      <c r="E540" s="96">
        <v>0</v>
      </c>
      <c r="F540" s="85">
        <v>109</v>
      </c>
    </row>
    <row r="541" spans="1:6" s="1" customFormat="1" ht="13.5" customHeight="1">
      <c r="A541" s="8"/>
      <c r="B541" s="8"/>
      <c r="C541" s="8"/>
      <c r="D541" s="15" t="s">
        <v>58</v>
      </c>
      <c r="E541" s="96">
        <v>0</v>
      </c>
      <c r="F541" s="85">
        <v>12684</v>
      </c>
    </row>
    <row r="542" spans="1:6" s="1" customFormat="1" ht="13.5" customHeight="1">
      <c r="A542" s="27"/>
      <c r="B542" s="8"/>
      <c r="C542" s="5"/>
      <c r="D542" s="15" t="s">
        <v>59</v>
      </c>
      <c r="E542" s="96">
        <v>0</v>
      </c>
      <c r="F542" s="85">
        <v>505</v>
      </c>
    </row>
    <row r="543" spans="1:6" s="1" customFormat="1" ht="13.5" customHeight="1">
      <c r="A543" s="28"/>
      <c r="B543" s="41"/>
      <c r="C543" s="21"/>
      <c r="D543" s="22"/>
      <c r="E543" s="99">
        <f>SUM(E537:E542)</f>
        <v>161893</v>
      </c>
      <c r="F543" s="88">
        <v>189493</v>
      </c>
    </row>
    <row r="544" spans="1:6" s="1" customFormat="1" ht="13.5" customHeight="1">
      <c r="A544" s="27"/>
      <c r="B544" s="8"/>
      <c r="C544" s="13"/>
      <c r="D544" s="16"/>
      <c r="E544" s="100"/>
      <c r="F544" s="85"/>
    </row>
    <row r="545" spans="1:6" s="1" customFormat="1" ht="13.5" customHeight="1">
      <c r="A545" s="27" t="s">
        <v>116</v>
      </c>
      <c r="B545" s="6" t="s">
        <v>40</v>
      </c>
      <c r="C545" s="3" t="s">
        <v>112</v>
      </c>
      <c r="D545" s="15" t="s">
        <v>54</v>
      </c>
      <c r="E545" s="96">
        <v>942</v>
      </c>
      <c r="F545" s="85">
        <v>10263</v>
      </c>
    </row>
    <row r="546" spans="1:6" s="1" customFormat="1" ht="13.5" customHeight="1">
      <c r="A546" s="27"/>
      <c r="B546" s="6"/>
      <c r="C546" s="3" t="s">
        <v>5</v>
      </c>
      <c r="D546" s="15" t="s">
        <v>55</v>
      </c>
      <c r="E546" s="96">
        <v>42</v>
      </c>
      <c r="F546" s="85">
        <v>3295</v>
      </c>
    </row>
    <row r="547" spans="1:6" s="1" customFormat="1" ht="13.5" customHeight="1">
      <c r="A547" s="27"/>
      <c r="B547" s="6"/>
      <c r="C547" s="3" t="s">
        <v>4</v>
      </c>
      <c r="D547" s="15" t="s">
        <v>57</v>
      </c>
      <c r="E547" s="96">
        <v>161893</v>
      </c>
      <c r="F547" s="85">
        <v>163621</v>
      </c>
    </row>
    <row r="548" spans="1:6" s="1" customFormat="1" ht="13.5" customHeight="1">
      <c r="A548" s="27"/>
      <c r="B548" s="6"/>
      <c r="C548" s="3" t="s">
        <v>24</v>
      </c>
      <c r="D548" s="15" t="s">
        <v>56</v>
      </c>
      <c r="E548" s="96">
        <v>7</v>
      </c>
      <c r="F548" s="85">
        <v>116</v>
      </c>
    </row>
    <row r="549" spans="1:6" s="1" customFormat="1" ht="13.5" customHeight="1">
      <c r="A549" s="27"/>
      <c r="B549" s="4"/>
      <c r="C549" s="3" t="s">
        <v>83</v>
      </c>
      <c r="D549" s="15" t="s">
        <v>58</v>
      </c>
      <c r="E549" s="96">
        <v>12</v>
      </c>
      <c r="F549" s="85">
        <v>12696</v>
      </c>
    </row>
    <row r="550" spans="1:6" s="1" customFormat="1" ht="13.5" customHeight="1">
      <c r="A550" s="27"/>
      <c r="B550" s="4"/>
      <c r="C550" s="7"/>
      <c r="D550" s="15" t="s">
        <v>59</v>
      </c>
      <c r="E550" s="96">
        <v>1</v>
      </c>
      <c r="F550" s="85">
        <v>506</v>
      </c>
    </row>
    <row r="551" spans="1:6" s="1" customFormat="1" ht="13.5" customHeight="1">
      <c r="A551" s="28"/>
      <c r="B551" s="41"/>
      <c r="C551" s="21"/>
      <c r="D551" s="22"/>
      <c r="E551" s="99">
        <f>SUM(E545:E550)</f>
        <v>162897</v>
      </c>
      <c r="F551" s="88">
        <v>190497</v>
      </c>
    </row>
    <row r="552" spans="1:6" s="1" customFormat="1" ht="13.5" customHeight="1">
      <c r="A552" s="27"/>
      <c r="B552" s="6"/>
      <c r="C552" s="7"/>
      <c r="D552" s="15"/>
      <c r="E552" s="96"/>
      <c r="F552" s="85"/>
    </row>
    <row r="553" spans="1:6" s="1" customFormat="1" ht="13.5" customHeight="1">
      <c r="A553" s="27" t="s">
        <v>76</v>
      </c>
      <c r="B553" s="6" t="s">
        <v>40</v>
      </c>
      <c r="C553" s="3" t="s">
        <v>41</v>
      </c>
      <c r="D553" s="15" t="s">
        <v>54</v>
      </c>
      <c r="E553" s="96">
        <v>1270</v>
      </c>
      <c r="F553" s="85">
        <v>10591</v>
      </c>
    </row>
    <row r="554" spans="1:6" s="1" customFormat="1" ht="13.5" customHeight="1">
      <c r="A554" s="27"/>
      <c r="B554" s="6"/>
      <c r="C554" s="3" t="s">
        <v>42</v>
      </c>
      <c r="D554" s="15" t="s">
        <v>55</v>
      </c>
      <c r="E554" s="96">
        <v>42</v>
      </c>
      <c r="F554" s="85">
        <v>3295</v>
      </c>
    </row>
    <row r="555" spans="1:6" s="1" customFormat="1" ht="13.5" customHeight="1">
      <c r="A555" s="27"/>
      <c r="B555" s="6"/>
      <c r="C555" s="3" t="s">
        <v>5</v>
      </c>
      <c r="D555" s="15" t="s">
        <v>57</v>
      </c>
      <c r="E555" s="96">
        <v>851</v>
      </c>
      <c r="F555" s="85">
        <v>2579</v>
      </c>
    </row>
    <row r="556" spans="1:6" s="1" customFormat="1" ht="13.5" customHeight="1">
      <c r="A556" s="27"/>
      <c r="B556" s="6"/>
      <c r="C556" s="3" t="s">
        <v>15</v>
      </c>
      <c r="D556" s="15" t="s">
        <v>56</v>
      </c>
      <c r="E556" s="96">
        <v>7</v>
      </c>
      <c r="F556" s="85">
        <v>116</v>
      </c>
    </row>
    <row r="557" spans="2:6" s="1" customFormat="1" ht="13.5" customHeight="1">
      <c r="B557" s="6"/>
      <c r="C557" s="3" t="s">
        <v>4</v>
      </c>
      <c r="D557" s="15" t="s">
        <v>58</v>
      </c>
      <c r="E557" s="96">
        <v>12</v>
      </c>
      <c r="F557" s="85">
        <v>12696</v>
      </c>
    </row>
    <row r="558" spans="2:6" s="1" customFormat="1" ht="13.5" customHeight="1">
      <c r="B558" s="6"/>
      <c r="C558" s="3" t="s">
        <v>89</v>
      </c>
      <c r="D558" s="15" t="s">
        <v>59</v>
      </c>
      <c r="E558" s="96">
        <v>1</v>
      </c>
      <c r="F558" s="85">
        <v>506</v>
      </c>
    </row>
    <row r="559" spans="2:6" s="1" customFormat="1" ht="13.5" customHeight="1">
      <c r="B559" s="6"/>
      <c r="C559" s="3" t="s">
        <v>24</v>
      </c>
      <c r="D559" s="15" t="s">
        <v>61</v>
      </c>
      <c r="E559" s="96">
        <v>65</v>
      </c>
      <c r="F559" s="85">
        <v>96</v>
      </c>
    </row>
    <row r="560" spans="2:6" s="1" customFormat="1" ht="13.5" customHeight="1">
      <c r="B560" s="6"/>
      <c r="C560" s="3" t="s">
        <v>83</v>
      </c>
      <c r="D560" s="15" t="s">
        <v>62</v>
      </c>
      <c r="E560" s="96">
        <v>65535</v>
      </c>
      <c r="F560" s="85">
        <v>65535</v>
      </c>
    </row>
    <row r="561" spans="1:6" s="1" customFormat="1" ht="13.5" customHeight="1">
      <c r="A561" s="27"/>
      <c r="B561" s="6"/>
      <c r="C561" s="5"/>
      <c r="D561" s="15" t="s">
        <v>90</v>
      </c>
      <c r="E561" s="96">
        <v>23120</v>
      </c>
      <c r="F561" s="85">
        <v>23120</v>
      </c>
    </row>
    <row r="562" spans="1:6" s="1" customFormat="1" ht="13.5" customHeight="1">
      <c r="A562" s="28"/>
      <c r="B562" s="41"/>
      <c r="C562" s="21"/>
      <c r="D562" s="22"/>
      <c r="E562" s="99">
        <f>SUM(E553:E561)</f>
        <v>90903</v>
      </c>
      <c r="F562" s="88">
        <v>118534</v>
      </c>
    </row>
    <row r="563" spans="1:6" s="1" customFormat="1" ht="13.5" customHeight="1">
      <c r="A563" s="27"/>
      <c r="B563" s="6"/>
      <c r="C563" s="7"/>
      <c r="D563" s="15"/>
      <c r="E563" s="96"/>
      <c r="F563" s="85"/>
    </row>
    <row r="564" spans="1:6" s="1" customFormat="1" ht="13.5" customHeight="1">
      <c r="A564" s="27" t="s">
        <v>43</v>
      </c>
      <c r="B564" s="6" t="s">
        <v>40</v>
      </c>
      <c r="C564" s="3" t="s">
        <v>100</v>
      </c>
      <c r="D564" s="15" t="s">
        <v>54</v>
      </c>
      <c r="E564" s="96">
        <v>1459</v>
      </c>
      <c r="F564" s="85">
        <v>10780</v>
      </c>
    </row>
    <row r="565" spans="1:6" s="1" customFormat="1" ht="13.5" customHeight="1">
      <c r="A565" s="27"/>
      <c r="B565" s="8"/>
      <c r="C565" s="3" t="s">
        <v>112</v>
      </c>
      <c r="D565" s="15" t="s">
        <v>55</v>
      </c>
      <c r="E565" s="96">
        <v>219</v>
      </c>
      <c r="F565" s="85">
        <v>3472</v>
      </c>
    </row>
    <row r="566" spans="1:6" s="1" customFormat="1" ht="13.5" customHeight="1">
      <c r="A566" s="27"/>
      <c r="B566" s="8"/>
      <c r="C566" s="3" t="s">
        <v>1</v>
      </c>
      <c r="D566" s="15" t="s">
        <v>57</v>
      </c>
      <c r="E566" s="96">
        <v>173346</v>
      </c>
      <c r="F566" s="85">
        <v>175074</v>
      </c>
    </row>
    <row r="567" spans="1:6" s="1" customFormat="1" ht="13.5" customHeight="1">
      <c r="A567" s="27"/>
      <c r="B567" s="8"/>
      <c r="C567" s="3" t="s">
        <v>45</v>
      </c>
      <c r="D567" s="15" t="s">
        <v>56</v>
      </c>
      <c r="E567" s="96">
        <v>8</v>
      </c>
      <c r="F567" s="85">
        <v>117</v>
      </c>
    </row>
    <row r="568" spans="2:6" s="1" customFormat="1" ht="13.5" customHeight="1">
      <c r="B568" s="8"/>
      <c r="C568" s="3" t="s">
        <v>6</v>
      </c>
      <c r="D568" s="15" t="s">
        <v>58</v>
      </c>
      <c r="E568" s="96">
        <v>12</v>
      </c>
      <c r="F568" s="85">
        <v>12696</v>
      </c>
    </row>
    <row r="569" spans="2:6" s="1" customFormat="1" ht="13.5" customHeight="1">
      <c r="B569" s="8"/>
      <c r="C569" s="3" t="s">
        <v>5</v>
      </c>
      <c r="D569" s="15" t="s">
        <v>59</v>
      </c>
      <c r="E569" s="96">
        <v>1</v>
      </c>
      <c r="F569" s="85">
        <v>506</v>
      </c>
    </row>
    <row r="570" spans="1:124" s="10" customFormat="1" ht="13.5" customHeight="1">
      <c r="A570" s="1"/>
      <c r="B570" s="8"/>
      <c r="C570" s="3" t="s">
        <v>16</v>
      </c>
      <c r="D570" s="15" t="s">
        <v>64</v>
      </c>
      <c r="E570" s="96">
        <v>10000</v>
      </c>
      <c r="F570" s="85">
        <v>10000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</row>
    <row r="571" spans="2:6" s="1" customFormat="1" ht="13.5" customHeight="1">
      <c r="B571" s="8"/>
      <c r="C571" s="3" t="s">
        <v>18</v>
      </c>
      <c r="D571" s="15" t="s">
        <v>65</v>
      </c>
      <c r="E571" s="96">
        <v>43150</v>
      </c>
      <c r="F571" s="85">
        <v>43150</v>
      </c>
    </row>
    <row r="572" spans="2:6" s="1" customFormat="1" ht="13.5" customHeight="1">
      <c r="B572" s="8"/>
      <c r="C572" s="3" t="s">
        <v>111</v>
      </c>
      <c r="D572" s="15"/>
      <c r="E572" s="96"/>
      <c r="F572" s="85"/>
    </row>
    <row r="573" spans="2:6" s="1" customFormat="1" ht="13.5" customHeight="1">
      <c r="B573" s="8"/>
      <c r="C573" s="3" t="s">
        <v>44</v>
      </c>
      <c r="D573" s="15"/>
      <c r="E573" s="96"/>
      <c r="F573" s="85"/>
    </row>
    <row r="574" spans="1:6" ht="13.5" customHeight="1">
      <c r="A574" s="27"/>
      <c r="B574" s="8"/>
      <c r="C574" s="3" t="s">
        <v>24</v>
      </c>
      <c r="D574" s="15"/>
      <c r="E574" s="96"/>
      <c r="F574" s="85"/>
    </row>
    <row r="575" spans="1:6" ht="13.5" customHeight="1">
      <c r="A575" s="27"/>
      <c r="B575" s="8"/>
      <c r="C575" s="3" t="s">
        <v>83</v>
      </c>
      <c r="D575" s="15"/>
      <c r="E575" s="96"/>
      <c r="F575" s="85"/>
    </row>
    <row r="576" spans="1:6" ht="13.5" customHeight="1">
      <c r="A576" s="28"/>
      <c r="B576" s="41"/>
      <c r="C576" s="21"/>
      <c r="D576" s="22"/>
      <c r="E576" s="99">
        <f>SUM(E564:E575)</f>
        <v>228195</v>
      </c>
      <c r="F576" s="88">
        <v>255795</v>
      </c>
    </row>
    <row r="577" spans="1:6" ht="13.5" customHeight="1">
      <c r="A577" s="64"/>
      <c r="B577" s="65"/>
      <c r="C577" s="63"/>
      <c r="D577" s="66"/>
      <c r="E577" s="106"/>
      <c r="F577" s="90"/>
    </row>
    <row r="578" spans="1:125" s="10" customFormat="1" ht="13.5" customHeight="1">
      <c r="A578" s="73" t="s">
        <v>184</v>
      </c>
      <c r="B578" s="78" t="s">
        <v>40</v>
      </c>
      <c r="C578" s="72" t="s">
        <v>185</v>
      </c>
      <c r="D578" s="66" t="s">
        <v>54</v>
      </c>
      <c r="E578" s="107">
        <v>2233</v>
      </c>
      <c r="F578" s="90">
        <v>11554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</row>
    <row r="579" spans="1:6" ht="13.5" customHeight="1">
      <c r="A579" s="64"/>
      <c r="B579" s="71"/>
      <c r="C579" s="72" t="s">
        <v>73</v>
      </c>
      <c r="D579" s="66" t="s">
        <v>55</v>
      </c>
      <c r="E579" s="107">
        <v>85</v>
      </c>
      <c r="F579" s="90">
        <v>3338</v>
      </c>
    </row>
    <row r="580" spans="1:6" ht="13.5" customHeight="1">
      <c r="A580" s="64"/>
      <c r="B580" s="71"/>
      <c r="C580" s="63" t="s">
        <v>83</v>
      </c>
      <c r="D580" s="66" t="s">
        <v>57</v>
      </c>
      <c r="E580" s="107">
        <v>0</v>
      </c>
      <c r="F580" s="90">
        <v>1728</v>
      </c>
    </row>
    <row r="581" spans="1:6" ht="13.5" customHeight="1">
      <c r="A581" s="64"/>
      <c r="B581" s="71"/>
      <c r="C581" s="63"/>
      <c r="D581" s="66" t="s">
        <v>56</v>
      </c>
      <c r="E581" s="107">
        <v>1</v>
      </c>
      <c r="F581" s="90">
        <v>110</v>
      </c>
    </row>
    <row r="582" spans="1:6" ht="13.5" customHeight="1">
      <c r="A582" s="64"/>
      <c r="B582" s="71"/>
      <c r="C582" s="63"/>
      <c r="D582" s="66" t="s">
        <v>58</v>
      </c>
      <c r="E582" s="107">
        <v>20</v>
      </c>
      <c r="F582" s="90">
        <v>12704</v>
      </c>
    </row>
    <row r="583" spans="1:6" ht="13.5" customHeight="1">
      <c r="A583" s="64"/>
      <c r="B583" s="71"/>
      <c r="C583" s="63"/>
      <c r="D583" s="66" t="s">
        <v>59</v>
      </c>
      <c r="E583" s="107">
        <v>0</v>
      </c>
      <c r="F583" s="90">
        <v>505</v>
      </c>
    </row>
    <row r="584" spans="1:6" ht="13.5" customHeight="1">
      <c r="A584" s="67"/>
      <c r="B584" s="68"/>
      <c r="C584" s="69"/>
      <c r="D584" s="77"/>
      <c r="E584" s="108">
        <f>SUM(E578:E583)</f>
        <v>2339</v>
      </c>
      <c r="F584" s="91">
        <f>SUM(F578:F583)</f>
        <v>29939</v>
      </c>
    </row>
    <row r="585" spans="1:6" ht="13.5" customHeight="1">
      <c r="A585" s="27"/>
      <c r="B585" s="8"/>
      <c r="C585" s="7"/>
      <c r="D585" s="15"/>
      <c r="E585" s="100"/>
      <c r="F585" s="85"/>
    </row>
    <row r="586" spans="1:6" ht="13.5" customHeight="1">
      <c r="A586" s="27" t="s">
        <v>92</v>
      </c>
      <c r="B586" s="6" t="s">
        <v>40</v>
      </c>
      <c r="C586" s="3" t="s">
        <v>132</v>
      </c>
      <c r="D586" s="15" t="s">
        <v>54</v>
      </c>
      <c r="E586" s="96">
        <v>2477</v>
      </c>
      <c r="F586" s="85">
        <v>11798</v>
      </c>
    </row>
    <row r="587" spans="1:6" ht="13.5" customHeight="1">
      <c r="A587" s="27"/>
      <c r="B587" s="6"/>
      <c r="C587" s="3" t="s">
        <v>73</v>
      </c>
      <c r="D587" s="15" t="s">
        <v>55</v>
      </c>
      <c r="E587" s="96">
        <v>106</v>
      </c>
      <c r="F587" s="85">
        <v>3359</v>
      </c>
    </row>
    <row r="588" spans="1:6" ht="13.5" customHeight="1">
      <c r="A588" s="27"/>
      <c r="B588" s="6"/>
      <c r="C588" s="7" t="s">
        <v>83</v>
      </c>
      <c r="D588" s="15" t="s">
        <v>57</v>
      </c>
      <c r="E588" s="96">
        <v>31</v>
      </c>
      <c r="F588" s="85">
        <v>1759</v>
      </c>
    </row>
    <row r="589" spans="1:6" ht="13.5" customHeight="1">
      <c r="A589" s="27"/>
      <c r="B589" s="6"/>
      <c r="C589" s="7"/>
      <c r="D589" s="15" t="s">
        <v>56</v>
      </c>
      <c r="E589" s="96">
        <v>1</v>
      </c>
      <c r="F589" s="85">
        <v>110</v>
      </c>
    </row>
    <row r="590" spans="1:6" ht="13.5" customHeight="1">
      <c r="A590" s="27"/>
      <c r="B590" s="6"/>
      <c r="C590" s="7"/>
      <c r="D590" s="15" t="s">
        <v>58</v>
      </c>
      <c r="E590" s="96">
        <v>20</v>
      </c>
      <c r="F590" s="85">
        <v>12704</v>
      </c>
    </row>
    <row r="591" spans="1:6" ht="13.5" customHeight="1">
      <c r="A591" s="27"/>
      <c r="B591" s="6"/>
      <c r="C591" s="7"/>
      <c r="D591" s="15" t="s">
        <v>59</v>
      </c>
      <c r="E591" s="96">
        <v>0</v>
      </c>
      <c r="F591" s="85">
        <v>505</v>
      </c>
    </row>
    <row r="592" spans="1:6" ht="13.5" customHeight="1">
      <c r="A592" s="28"/>
      <c r="B592" s="41"/>
      <c r="C592" s="21"/>
      <c r="D592" s="22"/>
      <c r="E592" s="99">
        <f>SUM(E586:E591)</f>
        <v>2635</v>
      </c>
      <c r="F592" s="88">
        <v>30235</v>
      </c>
    </row>
    <row r="593" spans="1:6" ht="13.5" customHeight="1">
      <c r="A593" s="27"/>
      <c r="B593" s="42"/>
      <c r="C593" s="7"/>
      <c r="D593" s="15"/>
      <c r="E593" s="96"/>
      <c r="F593" s="85"/>
    </row>
    <row r="594" spans="1:6" ht="13.5" customHeight="1">
      <c r="A594" s="27" t="s">
        <v>144</v>
      </c>
      <c r="B594" s="46" t="s">
        <v>46</v>
      </c>
      <c r="C594" s="7" t="s">
        <v>157</v>
      </c>
      <c r="D594" s="15" t="s">
        <v>54</v>
      </c>
      <c r="E594" s="96">
        <v>490</v>
      </c>
      <c r="F594" s="85">
        <v>9811</v>
      </c>
    </row>
    <row r="595" spans="1:6" ht="13.5" customHeight="1">
      <c r="A595" s="27"/>
      <c r="B595" s="42"/>
      <c r="C595" s="7" t="s">
        <v>154</v>
      </c>
      <c r="D595" s="15" t="s">
        <v>55</v>
      </c>
      <c r="E595" s="96">
        <v>415</v>
      </c>
      <c r="F595" s="85">
        <v>3668</v>
      </c>
    </row>
    <row r="596" spans="1:6" ht="13.5" customHeight="1">
      <c r="A596" s="27"/>
      <c r="B596" s="42"/>
      <c r="C596" s="7" t="s">
        <v>83</v>
      </c>
      <c r="D596" s="15" t="s">
        <v>57</v>
      </c>
      <c r="E596" s="96">
        <v>180</v>
      </c>
      <c r="F596" s="85">
        <v>1908</v>
      </c>
    </row>
    <row r="597" spans="1:6" ht="13.5" customHeight="1">
      <c r="A597" s="27"/>
      <c r="B597" s="42"/>
      <c r="C597" s="7"/>
      <c r="D597" s="15" t="s">
        <v>56</v>
      </c>
      <c r="E597" s="96">
        <v>22</v>
      </c>
      <c r="F597" s="85">
        <v>131</v>
      </c>
    </row>
    <row r="598" spans="1:6" ht="13.5" customHeight="1">
      <c r="A598" s="27"/>
      <c r="B598" s="42"/>
      <c r="C598" s="7"/>
      <c r="D598" s="15" t="s">
        <v>58</v>
      </c>
      <c r="E598" s="96">
        <v>138</v>
      </c>
      <c r="F598" s="85">
        <v>12822</v>
      </c>
    </row>
    <row r="599" spans="1:6" ht="13.5" customHeight="1">
      <c r="A599" s="27"/>
      <c r="B599" s="42"/>
      <c r="C599" s="7"/>
      <c r="D599" s="15" t="s">
        <v>59</v>
      </c>
      <c r="E599" s="96">
        <v>1</v>
      </c>
      <c r="F599" s="85">
        <v>506</v>
      </c>
    </row>
    <row r="600" spans="1:6" ht="13.5" customHeight="1">
      <c r="A600" s="27"/>
      <c r="B600" s="42"/>
      <c r="C600" s="7"/>
      <c r="D600" s="31" t="s">
        <v>96</v>
      </c>
      <c r="E600" s="96">
        <v>50</v>
      </c>
      <c r="F600" s="85">
        <v>4925</v>
      </c>
    </row>
    <row r="601" spans="1:6" ht="13.5" customHeight="1">
      <c r="A601" s="28"/>
      <c r="B601" s="41"/>
      <c r="C601" s="21"/>
      <c r="D601" s="22"/>
      <c r="E601" s="99">
        <f>SUM(E594:E600)</f>
        <v>1296</v>
      </c>
      <c r="F601" s="88">
        <v>33771</v>
      </c>
    </row>
    <row r="602" spans="1:6" ht="13.5" customHeight="1">
      <c r="A602" s="27"/>
      <c r="B602" s="4"/>
      <c r="C602" s="7"/>
      <c r="D602" s="16"/>
      <c r="E602" s="100"/>
      <c r="F602" s="85"/>
    </row>
    <row r="603" spans="1:6" ht="13.5" customHeight="1">
      <c r="A603" s="27" t="s">
        <v>151</v>
      </c>
      <c r="B603" s="4" t="s">
        <v>46</v>
      </c>
      <c r="C603" s="7" t="s">
        <v>28</v>
      </c>
      <c r="D603" s="15" t="s">
        <v>54</v>
      </c>
      <c r="E603" s="96">
        <v>328</v>
      </c>
      <c r="F603" s="85">
        <v>9649</v>
      </c>
    </row>
    <row r="604" spans="1:6" ht="13.5" customHeight="1">
      <c r="A604" s="27"/>
      <c r="B604" s="4"/>
      <c r="C604" s="7" t="s">
        <v>83</v>
      </c>
      <c r="D604" s="15" t="s">
        <v>55</v>
      </c>
      <c r="E604" s="100">
        <v>0</v>
      </c>
      <c r="F604" s="85">
        <v>3253</v>
      </c>
    </row>
    <row r="605" spans="1:6" ht="13.5" customHeight="1">
      <c r="A605" s="27"/>
      <c r="B605" s="4"/>
      <c r="C605" s="7"/>
      <c r="D605" s="15" t="s">
        <v>57</v>
      </c>
      <c r="E605" s="100">
        <v>0</v>
      </c>
      <c r="F605" s="85">
        <v>1728</v>
      </c>
    </row>
    <row r="606" spans="1:6" ht="13.5" customHeight="1">
      <c r="A606" s="27"/>
      <c r="B606" s="4"/>
      <c r="C606" s="7"/>
      <c r="D606" s="15" t="s">
        <v>56</v>
      </c>
      <c r="E606" s="100">
        <v>0</v>
      </c>
      <c r="F606" s="85">
        <v>109</v>
      </c>
    </row>
    <row r="607" spans="1:6" ht="13.5" customHeight="1">
      <c r="A607" s="27"/>
      <c r="B607" s="4"/>
      <c r="C607" s="7"/>
      <c r="D607" s="15" t="s">
        <v>58</v>
      </c>
      <c r="E607" s="100">
        <v>0</v>
      </c>
      <c r="F607" s="85">
        <v>12684</v>
      </c>
    </row>
    <row r="608" spans="1:6" ht="13.5" customHeight="1">
      <c r="A608" s="27"/>
      <c r="B608" s="4"/>
      <c r="C608" s="7"/>
      <c r="D608" s="15" t="s">
        <v>59</v>
      </c>
      <c r="E608" s="100">
        <v>0</v>
      </c>
      <c r="F608" s="85">
        <v>505</v>
      </c>
    </row>
    <row r="609" spans="1:6" ht="13.5" customHeight="1">
      <c r="A609" s="28"/>
      <c r="B609" s="41"/>
      <c r="C609" s="21"/>
      <c r="D609" s="22"/>
      <c r="E609" s="99">
        <f>SUM(E603:E608)</f>
        <v>328</v>
      </c>
      <c r="F609" s="88">
        <v>27928</v>
      </c>
    </row>
    <row r="610" spans="1:6" ht="13.5" customHeight="1">
      <c r="A610" s="27"/>
      <c r="B610" s="4"/>
      <c r="C610" s="7"/>
      <c r="D610" s="16"/>
      <c r="E610" s="100"/>
      <c r="F610" s="85"/>
    </row>
    <row r="611" spans="1:6" ht="13.5" customHeight="1">
      <c r="A611" s="27" t="s">
        <v>79</v>
      </c>
      <c r="B611" s="46" t="s">
        <v>46</v>
      </c>
      <c r="C611" s="5" t="s">
        <v>159</v>
      </c>
      <c r="D611" s="15" t="s">
        <v>54</v>
      </c>
      <c r="E611" s="96">
        <v>283</v>
      </c>
      <c r="F611" s="85">
        <v>9604</v>
      </c>
    </row>
    <row r="612" spans="1:6" ht="13.5" customHeight="1">
      <c r="A612" s="27"/>
      <c r="B612" s="46"/>
      <c r="C612" s="13" t="s">
        <v>163</v>
      </c>
      <c r="D612" s="15" t="s">
        <v>55</v>
      </c>
      <c r="E612" s="96">
        <v>118</v>
      </c>
      <c r="F612" s="85">
        <v>3371</v>
      </c>
    </row>
    <row r="613" spans="1:6" ht="13.5" customHeight="1">
      <c r="A613" s="27"/>
      <c r="B613" s="46"/>
      <c r="C613" s="7" t="s">
        <v>83</v>
      </c>
      <c r="D613" s="15" t="s">
        <v>57</v>
      </c>
      <c r="E613" s="96">
        <v>46</v>
      </c>
      <c r="F613" s="85">
        <v>1774</v>
      </c>
    </row>
    <row r="614" spans="1:6" ht="13.5" customHeight="1">
      <c r="A614" s="27"/>
      <c r="B614" s="46"/>
      <c r="C614" s="5"/>
      <c r="D614" s="15" t="s">
        <v>56</v>
      </c>
      <c r="E614" s="96">
        <v>5</v>
      </c>
      <c r="F614" s="85">
        <v>114</v>
      </c>
    </row>
    <row r="615" spans="1:6" ht="13.5" customHeight="1">
      <c r="A615" s="27"/>
      <c r="B615" s="46"/>
      <c r="C615" s="7"/>
      <c r="D615" s="15" t="s">
        <v>58</v>
      </c>
      <c r="E615" s="96">
        <v>422</v>
      </c>
      <c r="F615" s="85">
        <v>13106</v>
      </c>
    </row>
    <row r="616" spans="1:6" ht="13.5" customHeight="1">
      <c r="A616" s="27"/>
      <c r="B616" s="46"/>
      <c r="C616" s="7"/>
      <c r="D616" s="15" t="s">
        <v>59</v>
      </c>
      <c r="E616" s="96">
        <v>7</v>
      </c>
      <c r="F616" s="85">
        <v>512</v>
      </c>
    </row>
    <row r="617" spans="1:6" ht="13.5" customHeight="1">
      <c r="A617" s="28"/>
      <c r="B617" s="41"/>
      <c r="C617" s="21"/>
      <c r="D617" s="22"/>
      <c r="E617" s="99">
        <f>SUM(E611:E616)</f>
        <v>881</v>
      </c>
      <c r="F617" s="88">
        <v>28481</v>
      </c>
    </row>
    <row r="618" spans="1:6" ht="13.5" customHeight="1">
      <c r="A618" s="27"/>
      <c r="B618" s="8"/>
      <c r="C618" s="7"/>
      <c r="D618" s="15"/>
      <c r="E618" s="96"/>
      <c r="F618" s="85"/>
    </row>
    <row r="619" spans="1:6" ht="13.5" customHeight="1">
      <c r="A619" s="27" t="s">
        <v>77</v>
      </c>
      <c r="B619" s="46" t="s">
        <v>46</v>
      </c>
      <c r="C619" s="7" t="s">
        <v>37</v>
      </c>
      <c r="D619" s="15" t="s">
        <v>54</v>
      </c>
      <c r="E619" s="96">
        <v>656</v>
      </c>
      <c r="F619" s="85">
        <v>9977</v>
      </c>
    </row>
    <row r="620" spans="1:6" ht="13.5" customHeight="1">
      <c r="A620" s="27"/>
      <c r="B620" s="46"/>
      <c r="C620" s="7" t="s">
        <v>83</v>
      </c>
      <c r="D620" s="15" t="s">
        <v>55</v>
      </c>
      <c r="E620" s="96">
        <v>17</v>
      </c>
      <c r="F620" s="85">
        <v>3270</v>
      </c>
    </row>
    <row r="621" spans="1:6" ht="13.5" customHeight="1">
      <c r="A621" s="27"/>
      <c r="B621" s="8"/>
      <c r="C621" s="1"/>
      <c r="D621" s="15" t="s">
        <v>57</v>
      </c>
      <c r="E621" s="96">
        <v>15</v>
      </c>
      <c r="F621" s="85">
        <v>1743</v>
      </c>
    </row>
    <row r="622" spans="1:6" ht="13.5" customHeight="1">
      <c r="A622" s="27"/>
      <c r="B622" s="8"/>
      <c r="C622" s="7"/>
      <c r="D622" s="15" t="s">
        <v>56</v>
      </c>
      <c r="E622" s="96">
        <v>2</v>
      </c>
      <c r="F622" s="85">
        <v>111</v>
      </c>
    </row>
    <row r="623" spans="1:6" ht="13.5" customHeight="1">
      <c r="A623" s="27"/>
      <c r="B623" s="8"/>
      <c r="C623" s="7"/>
      <c r="D623" s="15" t="s">
        <v>58</v>
      </c>
      <c r="E623" s="96">
        <v>0</v>
      </c>
      <c r="F623" s="85">
        <v>12684</v>
      </c>
    </row>
    <row r="624" spans="1:6" ht="13.5" customHeight="1">
      <c r="A624" s="27"/>
      <c r="B624" s="8"/>
      <c r="C624" s="7"/>
      <c r="D624" s="15" t="s">
        <v>59</v>
      </c>
      <c r="E624" s="96">
        <v>0</v>
      </c>
      <c r="F624" s="85">
        <v>505</v>
      </c>
    </row>
    <row r="625" spans="1:6" ht="13.5" customHeight="1">
      <c r="A625" s="27"/>
      <c r="B625" s="8"/>
      <c r="C625" s="7"/>
      <c r="D625" s="17" t="s">
        <v>60</v>
      </c>
      <c r="E625" s="96">
        <v>2353</v>
      </c>
      <c r="F625" s="85">
        <v>2384</v>
      </c>
    </row>
    <row r="626" spans="1:6" ht="13.5" customHeight="1">
      <c r="A626" s="28"/>
      <c r="B626" s="41"/>
      <c r="C626" s="26"/>
      <c r="D626" s="22"/>
      <c r="E626" s="99">
        <f>SUM(E619:E625)</f>
        <v>3043</v>
      </c>
      <c r="F626" s="88">
        <v>30674</v>
      </c>
    </row>
    <row r="627" spans="1:6" ht="13.5" customHeight="1">
      <c r="A627" s="27"/>
      <c r="B627" s="46"/>
      <c r="C627" s="13"/>
      <c r="D627" s="16"/>
      <c r="E627" s="100"/>
      <c r="F627" s="85"/>
    </row>
    <row r="628" spans="1:6" ht="13.5" customHeight="1">
      <c r="A628" s="27" t="s">
        <v>78</v>
      </c>
      <c r="B628" s="46" t="s">
        <v>46</v>
      </c>
      <c r="C628" s="3" t="s">
        <v>101</v>
      </c>
      <c r="D628" s="15" t="s">
        <v>54</v>
      </c>
      <c r="E628" s="96">
        <v>1273</v>
      </c>
      <c r="F628" s="85">
        <v>10594</v>
      </c>
    </row>
    <row r="629" spans="1:6" ht="13.5" customHeight="1">
      <c r="A629" s="27"/>
      <c r="B629" s="8"/>
      <c r="C629" s="3" t="s">
        <v>132</v>
      </c>
      <c r="D629" s="15" t="s">
        <v>55</v>
      </c>
      <c r="E629" s="96">
        <v>363</v>
      </c>
      <c r="F629" s="85">
        <v>3616</v>
      </c>
    </row>
    <row r="630" spans="1:6" ht="13.5" customHeight="1">
      <c r="A630" s="27"/>
      <c r="B630" s="8"/>
      <c r="C630" s="3" t="s">
        <v>35</v>
      </c>
      <c r="D630" s="15" t="s">
        <v>57</v>
      </c>
      <c r="E630" s="96">
        <v>42</v>
      </c>
      <c r="F630" s="85">
        <v>1770</v>
      </c>
    </row>
    <row r="631" spans="1:6" ht="13.5" customHeight="1">
      <c r="A631" s="27"/>
      <c r="B631" s="8"/>
      <c r="C631" s="3" t="s">
        <v>83</v>
      </c>
      <c r="D631" s="15" t="s">
        <v>56</v>
      </c>
      <c r="E631" s="96">
        <v>0</v>
      </c>
      <c r="F631" s="85">
        <v>109</v>
      </c>
    </row>
    <row r="632" spans="1:6" ht="13.5" customHeight="1">
      <c r="A632" s="27"/>
      <c r="B632" s="8"/>
      <c r="C632" s="3"/>
      <c r="D632" s="15" t="s">
        <v>58</v>
      </c>
      <c r="E632" s="96">
        <v>39</v>
      </c>
      <c r="F632" s="85">
        <v>12723</v>
      </c>
    </row>
    <row r="633" spans="1:6" ht="13.5" customHeight="1">
      <c r="A633" s="27"/>
      <c r="B633" s="8"/>
      <c r="C633" s="14"/>
      <c r="D633" s="15" t="s">
        <v>59</v>
      </c>
      <c r="E633" s="96">
        <v>3</v>
      </c>
      <c r="F633" s="85">
        <v>508</v>
      </c>
    </row>
    <row r="634" spans="1:6" ht="13.5" customHeight="1">
      <c r="A634" s="28"/>
      <c r="B634" s="41"/>
      <c r="C634" s="26"/>
      <c r="D634" s="22"/>
      <c r="E634" s="99">
        <f>SUM(E628:E633)</f>
        <v>1720</v>
      </c>
      <c r="F634" s="88">
        <v>29320</v>
      </c>
    </row>
    <row r="635" spans="1:6" ht="13.5" customHeight="1">
      <c r="A635" s="27"/>
      <c r="B635" s="8"/>
      <c r="C635" s="14"/>
      <c r="D635" s="15"/>
      <c r="E635" s="96"/>
      <c r="F635" s="85"/>
    </row>
    <row r="636" spans="1:6" ht="13.5" customHeight="1">
      <c r="A636" s="27" t="s">
        <v>119</v>
      </c>
      <c r="B636" s="8" t="s">
        <v>46</v>
      </c>
      <c r="C636" s="14" t="s">
        <v>122</v>
      </c>
      <c r="D636" s="15" t="s">
        <v>54</v>
      </c>
      <c r="E636" s="96">
        <v>1325</v>
      </c>
      <c r="F636" s="85">
        <v>10646</v>
      </c>
    </row>
    <row r="637" spans="1:6" ht="13.5" customHeight="1">
      <c r="A637" s="27"/>
      <c r="B637" s="8"/>
      <c r="C637" s="5" t="s">
        <v>123</v>
      </c>
      <c r="D637" s="15" t="s">
        <v>55</v>
      </c>
      <c r="E637" s="96">
        <v>390</v>
      </c>
      <c r="F637" s="85">
        <v>3643</v>
      </c>
    </row>
    <row r="638" spans="1:6" ht="13.5" customHeight="1">
      <c r="A638" s="27"/>
      <c r="B638" s="8"/>
      <c r="C638" s="7" t="s">
        <v>83</v>
      </c>
      <c r="D638" s="15" t="s">
        <v>57</v>
      </c>
      <c r="E638" s="96">
        <v>246</v>
      </c>
      <c r="F638" s="85">
        <v>1974</v>
      </c>
    </row>
    <row r="639" spans="1:6" ht="13.5" customHeight="1">
      <c r="A639" s="27"/>
      <c r="B639" s="8"/>
      <c r="C639" s="14"/>
      <c r="D639" s="15" t="s">
        <v>56</v>
      </c>
      <c r="E639" s="96">
        <v>20</v>
      </c>
      <c r="F639" s="85">
        <v>129</v>
      </c>
    </row>
    <row r="640" spans="1:6" ht="13.5" customHeight="1">
      <c r="A640" s="27"/>
      <c r="B640" s="8"/>
      <c r="C640" s="14"/>
      <c r="D640" s="15" t="s">
        <v>58</v>
      </c>
      <c r="E640" s="96">
        <v>403</v>
      </c>
      <c r="F640" s="85">
        <v>13087</v>
      </c>
    </row>
    <row r="641" spans="1:6" ht="13.5" customHeight="1">
      <c r="A641" s="27"/>
      <c r="B641" s="8"/>
      <c r="C641" s="14"/>
      <c r="D641" s="15" t="s">
        <v>59</v>
      </c>
      <c r="E641" s="96">
        <v>1</v>
      </c>
      <c r="F641" s="85">
        <v>506</v>
      </c>
    </row>
    <row r="642" spans="1:6" ht="13.5" customHeight="1">
      <c r="A642" s="28"/>
      <c r="B642" s="41"/>
      <c r="C642" s="26"/>
      <c r="D642" s="22"/>
      <c r="E642" s="99">
        <f>SUM(E636:E641)</f>
        <v>2385</v>
      </c>
      <c r="F642" s="88">
        <v>29985</v>
      </c>
    </row>
    <row r="643" spans="1:6" ht="13.5" customHeight="1">
      <c r="A643" s="27"/>
      <c r="B643" s="8"/>
      <c r="C643" s="14"/>
      <c r="D643" s="15"/>
      <c r="E643" s="96"/>
      <c r="F643" s="85"/>
    </row>
    <row r="644" spans="1:6" ht="13.5" customHeight="1">
      <c r="A644" s="27" t="s">
        <v>80</v>
      </c>
      <c r="B644" s="46" t="s">
        <v>46</v>
      </c>
      <c r="C644" s="7" t="s">
        <v>85</v>
      </c>
      <c r="D644" s="15" t="s">
        <v>54</v>
      </c>
      <c r="E644" s="96">
        <v>1141</v>
      </c>
      <c r="F644" s="85">
        <v>10462</v>
      </c>
    </row>
    <row r="645" spans="1:6" ht="13.5" customHeight="1">
      <c r="A645" s="27"/>
      <c r="B645" s="4"/>
      <c r="C645" s="3" t="s">
        <v>5</v>
      </c>
      <c r="D645" s="15" t="s">
        <v>55</v>
      </c>
      <c r="E645" s="96">
        <v>222</v>
      </c>
      <c r="F645" s="85">
        <v>3475</v>
      </c>
    </row>
    <row r="646" spans="1:6" ht="13.5" customHeight="1">
      <c r="A646" s="1"/>
      <c r="B646" s="4"/>
      <c r="C646" s="3" t="s">
        <v>111</v>
      </c>
      <c r="D646" s="15" t="s">
        <v>57</v>
      </c>
      <c r="E646" s="96">
        <v>12</v>
      </c>
      <c r="F646" s="85">
        <v>1740</v>
      </c>
    </row>
    <row r="647" spans="1:6" ht="13.5" customHeight="1">
      <c r="A647" s="27"/>
      <c r="B647" s="4"/>
      <c r="C647" s="7" t="s">
        <v>83</v>
      </c>
      <c r="D647" s="15" t="s">
        <v>56</v>
      </c>
      <c r="E647" s="96">
        <v>8</v>
      </c>
      <c r="F647" s="85">
        <v>117</v>
      </c>
    </row>
    <row r="648" spans="1:6" ht="13.5" customHeight="1">
      <c r="A648" s="27"/>
      <c r="B648" s="4"/>
      <c r="C648" s="1"/>
      <c r="D648" s="15" t="s">
        <v>58</v>
      </c>
      <c r="E648" s="96">
        <v>10</v>
      </c>
      <c r="F648" s="85">
        <v>12694</v>
      </c>
    </row>
    <row r="649" spans="1:6" ht="13.5" customHeight="1">
      <c r="A649" s="27"/>
      <c r="B649" s="4"/>
      <c r="C649" s="1"/>
      <c r="D649" s="15" t="s">
        <v>59</v>
      </c>
      <c r="E649" s="96">
        <v>1</v>
      </c>
      <c r="F649" s="92">
        <v>506</v>
      </c>
    </row>
    <row r="650" spans="1:6" ht="13.5" customHeight="1">
      <c r="A650" s="28"/>
      <c r="B650" s="41"/>
      <c r="C650" s="26"/>
      <c r="D650" s="22"/>
      <c r="E650" s="99">
        <f>SUM(E644:E649)</f>
        <v>1394</v>
      </c>
      <c r="F650" s="88">
        <v>28994</v>
      </c>
    </row>
    <row r="651" spans="1:6" ht="13.5" customHeight="1">
      <c r="A651" s="27"/>
      <c r="B651" s="42"/>
      <c r="C651" s="7"/>
      <c r="D651" s="15"/>
      <c r="E651" s="96"/>
      <c r="F651" s="85"/>
    </row>
    <row r="652" spans="1:6" ht="13.5" customHeight="1">
      <c r="A652" s="27" t="s">
        <v>152</v>
      </c>
      <c r="B652" s="42" t="s">
        <v>46</v>
      </c>
      <c r="C652" s="7" t="s">
        <v>164</v>
      </c>
      <c r="D652" s="15" t="s">
        <v>54</v>
      </c>
      <c r="E652" s="96">
        <v>503</v>
      </c>
      <c r="F652" s="85">
        <v>9824</v>
      </c>
    </row>
    <row r="653" spans="1:6" ht="13.5" customHeight="1">
      <c r="A653" s="27"/>
      <c r="B653" s="42"/>
      <c r="C653" s="7" t="s">
        <v>83</v>
      </c>
      <c r="D653" s="15" t="s">
        <v>55</v>
      </c>
      <c r="E653" s="96">
        <v>247</v>
      </c>
      <c r="F653" s="85">
        <v>3500</v>
      </c>
    </row>
    <row r="654" spans="1:6" ht="13.5" customHeight="1">
      <c r="A654" s="27"/>
      <c r="B654" s="42"/>
      <c r="C654" s="7"/>
      <c r="D654" s="15" t="s">
        <v>57</v>
      </c>
      <c r="E654" s="96">
        <v>423</v>
      </c>
      <c r="F654" s="85">
        <v>2151</v>
      </c>
    </row>
    <row r="655" spans="1:6" ht="13.5" customHeight="1">
      <c r="A655" s="27"/>
      <c r="B655" s="42"/>
      <c r="C655" s="7"/>
      <c r="D655" s="15" t="s">
        <v>56</v>
      </c>
      <c r="E655" s="96">
        <v>125</v>
      </c>
      <c r="F655" s="85">
        <v>234</v>
      </c>
    </row>
    <row r="656" spans="1:6" ht="13.5" customHeight="1">
      <c r="A656" s="27"/>
      <c r="B656" s="42"/>
      <c r="C656" s="7"/>
      <c r="D656" s="15" t="s">
        <v>58</v>
      </c>
      <c r="E656" s="96">
        <v>1531</v>
      </c>
      <c r="F656" s="85">
        <v>14215</v>
      </c>
    </row>
    <row r="657" spans="1:6" ht="13.5" customHeight="1">
      <c r="A657" s="27"/>
      <c r="B657" s="42"/>
      <c r="C657" s="7"/>
      <c r="D657" s="15" t="s">
        <v>59</v>
      </c>
      <c r="E657" s="96">
        <v>22</v>
      </c>
      <c r="F657" s="85">
        <v>527</v>
      </c>
    </row>
    <row r="658" spans="1:6" ht="13.5" customHeight="1">
      <c r="A658" s="28"/>
      <c r="B658" s="41"/>
      <c r="C658" s="26"/>
      <c r="D658" s="22"/>
      <c r="E658" s="99">
        <f>SUM(E652:E657)</f>
        <v>2851</v>
      </c>
      <c r="F658" s="88">
        <v>30451</v>
      </c>
    </row>
    <row r="659" spans="1:6" ht="13.5" customHeight="1">
      <c r="A659" s="27"/>
      <c r="B659" s="42"/>
      <c r="C659" s="7"/>
      <c r="D659" s="15"/>
      <c r="E659" s="96"/>
      <c r="F659" s="85"/>
    </row>
    <row r="660" spans="1:6" ht="13.5" customHeight="1">
      <c r="A660" s="27" t="s">
        <v>153</v>
      </c>
      <c r="B660" s="46" t="s">
        <v>46</v>
      </c>
      <c r="C660" s="7" t="s">
        <v>73</v>
      </c>
      <c r="D660" s="15" t="s">
        <v>54</v>
      </c>
      <c r="E660" s="96">
        <v>2233</v>
      </c>
      <c r="F660" s="85">
        <v>11554</v>
      </c>
    </row>
    <row r="661" spans="1:6" ht="13.5" customHeight="1">
      <c r="A661" s="27"/>
      <c r="B661" s="6"/>
      <c r="C661" s="7" t="s">
        <v>83</v>
      </c>
      <c r="D661" s="15" t="s">
        <v>55</v>
      </c>
      <c r="E661" s="96">
        <v>85</v>
      </c>
      <c r="F661" s="85">
        <v>3338</v>
      </c>
    </row>
    <row r="662" spans="1:6" ht="13.5" customHeight="1">
      <c r="A662" s="44"/>
      <c r="B662" s="18"/>
      <c r="C662" s="3"/>
      <c r="D662" s="15" t="s">
        <v>57</v>
      </c>
      <c r="E662" s="96">
        <v>0</v>
      </c>
      <c r="F662" s="85">
        <v>1728</v>
      </c>
    </row>
    <row r="663" spans="1:6" ht="13.5" customHeight="1">
      <c r="A663" s="44"/>
      <c r="B663" s="18"/>
      <c r="C663" s="18"/>
      <c r="D663" s="15" t="s">
        <v>56</v>
      </c>
      <c r="E663" s="96">
        <v>1</v>
      </c>
      <c r="F663" s="85">
        <v>110</v>
      </c>
    </row>
    <row r="664" spans="1:6" ht="13.5" customHeight="1">
      <c r="A664" s="44"/>
      <c r="B664" s="18"/>
      <c r="C664" s="18"/>
      <c r="D664" s="15" t="s">
        <v>58</v>
      </c>
      <c r="E664" s="96">
        <v>20</v>
      </c>
      <c r="F664" s="85">
        <v>12704</v>
      </c>
    </row>
    <row r="665" spans="1:6" ht="13.5" customHeight="1">
      <c r="A665" s="44"/>
      <c r="B665" s="18"/>
      <c r="C665" s="18"/>
      <c r="D665" s="15" t="s">
        <v>59</v>
      </c>
      <c r="E665" s="96">
        <v>0</v>
      </c>
      <c r="F665" s="85">
        <v>505</v>
      </c>
    </row>
    <row r="666" spans="1:6" ht="13.5" customHeight="1">
      <c r="A666" s="28"/>
      <c r="B666" s="41"/>
      <c r="C666" s="26"/>
      <c r="D666" s="22"/>
      <c r="E666" s="99">
        <f>SUM(E660:E665)</f>
        <v>2339</v>
      </c>
      <c r="F666" s="88">
        <v>29939</v>
      </c>
    </row>
    <row r="667" spans="1:6" ht="13.5" customHeight="1">
      <c r="A667" s="27"/>
      <c r="B667" s="42"/>
      <c r="C667" s="7"/>
      <c r="D667" s="15"/>
      <c r="E667" s="96"/>
      <c r="F667" s="85"/>
    </row>
    <row r="668" spans="1:6" ht="13.5" customHeight="1">
      <c r="A668" s="27"/>
      <c r="B668" s="46"/>
      <c r="C668" s="7" t="s">
        <v>140</v>
      </c>
      <c r="D668" s="15" t="s">
        <v>54</v>
      </c>
      <c r="E668" s="96">
        <v>387</v>
      </c>
      <c r="F668" s="85">
        <v>9708</v>
      </c>
    </row>
    <row r="669" spans="1:6" ht="13.5" customHeight="1">
      <c r="A669" s="27" t="s">
        <v>139</v>
      </c>
      <c r="B669" s="6"/>
      <c r="C669" s="7" t="s">
        <v>83</v>
      </c>
      <c r="D669" s="15" t="s">
        <v>55</v>
      </c>
      <c r="E669" s="96">
        <v>72</v>
      </c>
      <c r="F669" s="85">
        <v>3325</v>
      </c>
    </row>
    <row r="670" spans="1:6" ht="13.5" customHeight="1">
      <c r="A670" s="44"/>
      <c r="B670" s="18"/>
      <c r="C670" s="18"/>
      <c r="D670" s="15" t="s">
        <v>57</v>
      </c>
      <c r="E670" s="96">
        <v>0</v>
      </c>
      <c r="F670" s="85">
        <v>1728</v>
      </c>
    </row>
    <row r="671" spans="1:6" ht="13.5" customHeight="1">
      <c r="A671" s="44"/>
      <c r="B671" s="18"/>
      <c r="C671" s="18"/>
      <c r="D671" s="15" t="s">
        <v>56</v>
      </c>
      <c r="E671" s="96">
        <v>0</v>
      </c>
      <c r="F671" s="85">
        <v>109</v>
      </c>
    </row>
    <row r="672" spans="1:6" ht="13.5" customHeight="1">
      <c r="A672" s="44"/>
      <c r="B672" s="18"/>
      <c r="C672" s="18"/>
      <c r="D672" s="15" t="s">
        <v>58</v>
      </c>
      <c r="E672" s="96">
        <v>0</v>
      </c>
      <c r="F672" s="85">
        <v>12684</v>
      </c>
    </row>
    <row r="673" spans="1:6" ht="13.5" customHeight="1">
      <c r="A673" s="44"/>
      <c r="B673" s="18"/>
      <c r="C673" s="18"/>
      <c r="D673" s="15" t="s">
        <v>59</v>
      </c>
      <c r="E673" s="96">
        <v>0</v>
      </c>
      <c r="F673" s="85">
        <v>505</v>
      </c>
    </row>
    <row r="674" spans="1:6" ht="13.5" customHeight="1" thickBot="1">
      <c r="A674" s="38"/>
      <c r="B674" s="48"/>
      <c r="C674" s="39"/>
      <c r="D674" s="40"/>
      <c r="E674" s="111">
        <f>SUM(E668:E673)</f>
        <v>459</v>
      </c>
      <c r="F674" s="94">
        <v>28059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LDW</cp:lastModifiedBy>
  <cp:lastPrinted>2016-01-22T11:24:33Z</cp:lastPrinted>
  <dcterms:created xsi:type="dcterms:W3CDTF">2012-01-03T22:16:12Z</dcterms:created>
  <dcterms:modified xsi:type="dcterms:W3CDTF">2018-01-29T14:40:14Z</dcterms:modified>
  <cp:category/>
  <cp:version/>
  <cp:contentType/>
  <cp:contentStatus/>
</cp:coreProperties>
</file>